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0" activeTab="1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<sst xmlns="http://schemas.openxmlformats.org/spreadsheetml/2006/main" count="2248" uniqueCount="631">
  <si>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</si>
  <si>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</si>
  <si>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</si>
  <si>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</si>
  <si>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</si>
  <si>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</si>
  <si>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</si>
  <si>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</si>
  <si>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</si>
  <si>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</si>
  <si>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</si>
  <si>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</si>
  <si>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</si>
  <si>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</si>
  <si>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</si>
  <si>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</si>
  <si>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</si>
  <si>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</si>
  <si>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</si>
  <si>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</si>
  <si>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</si>
  <si>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</si>
  <si>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</si>
  <si>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</si>
  <si>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</si>
  <si>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</si>
  <si>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</si>
  <si>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</si>
  <si>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</si>
  <si>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</si>
  <si>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</si>
  <si>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</si>
  <si>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</si>
  <si>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</si>
  <si>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</si>
  <si>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</si>
  <si>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</si>
  <si>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</si>
  <si>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</si>
  <si>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</si>
  <si>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</si>
  <si>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</si>
  <si>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</si>
  <si>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</si>
  <si>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</si>
  <si>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</si>
  <si>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</si>
  <si>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</si>
  <si>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</si>
  <si>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</si>
  <si>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</si>
  <si>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</si>
  <si>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</si>
  <si>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</si>
  <si>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</si>
  <si>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105001</t>
  </si>
  <si>
    <t>元江哈尼族彝族傣族自治县教育体育局</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</si>
  <si>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</si>
  <si>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</si>
  <si>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</si>
  <si>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</si>
  <si>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</si>
  <si>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</si>
  <si>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</si>
  <si>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</si>
  <si>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</si>
  <si>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</si>
  <si>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</si>
  <si>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</si>
  <si>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</si>
  <si>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</si>
  <si>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</si>
  <si>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</si>
  <si>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20501</t>
  </si>
  <si>
    <t>教育管理事务</t>
  </si>
  <si>
    <t>2050101</t>
  </si>
  <si>
    <t>行政运行</t>
  </si>
  <si>
    <t>2050199</t>
  </si>
  <si>
    <t>其他教育管理事务支出</t>
  </si>
  <si>
    <t>20502</t>
  </si>
  <si>
    <t>普通教育</t>
  </si>
  <si>
    <t>2050201</t>
  </si>
  <si>
    <t>学前教育</t>
  </si>
  <si>
    <t>2050202</t>
  </si>
  <si>
    <t>小学教育</t>
  </si>
  <si>
    <t>2050299</t>
  </si>
  <si>
    <t>其他普通教育支出</t>
  </si>
  <si>
    <t>20509</t>
  </si>
  <si>
    <t>教育费附加安排的支出</t>
  </si>
  <si>
    <t>2050999</t>
  </si>
  <si>
    <t>其他教育费附加安排的支出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</si>
  <si>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</si>
  <si>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</si>
  <si>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</si>
  <si>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</si>
  <si>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</si>
  <si>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</si>
  <si>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</si>
  <si>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</si>
  <si>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</si>
  <si>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</si>
  <si>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</si>
  <si>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</si>
  <si>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</si>
  <si>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</si>
  <si>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</si>
  <si>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</si>
  <si>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</si>
  <si>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</si>
  <si>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</si>
  <si>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</si>
  <si>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</si>
  <si>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</si>
  <si>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</si>
  <si>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</si>
  <si>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</si>
  <si>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</si>
  <si>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</si>
  <si>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</si>
  <si>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</si>
  <si>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</si>
  <si>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</si>
  <si>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</si>
  <si>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</si>
  <si>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</si>
  <si>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</si>
  <si>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</si>
  <si>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</si>
  <si>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</si>
  <si>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</si>
  <si>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</si>
  <si>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</si>
  <si>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</si>
  <si>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</si>
  <si>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</si>
  <si>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</si>
  <si>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</si>
  <si>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</si>
  <si>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</si>
  <si>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</si>
  <si>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</si>
  <si>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</si>
  <si>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</si>
  <si>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</si>
  <si>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</si>
  <si>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</si>
  <si>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</si>
  <si>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</si>
  <si>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</si>
  <si>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</si>
  <si>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</si>
  <si>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</si>
  <si>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</si>
  <si>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</si>
  <si>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</si>
  <si>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</si>
  <si>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</si>
  <si>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</si>
  <si>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</si>
  <si>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</si>
  <si>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</si>
  <si>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</si>
  <si>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</si>
  <si>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</si>
  <si>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</si>
  <si>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</si>
  <si>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</si>
  <si>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</si>
  <si>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</si>
  <si>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530428210000000016002</t>
  </si>
  <si>
    <t>行政人员支出工资</t>
  </si>
  <si>
    <t>30101</t>
  </si>
  <si>
    <t>基本工资</t>
  </si>
  <si>
    <t>30102</t>
  </si>
  <si>
    <t>津贴补贴</t>
  </si>
  <si>
    <t>30103</t>
  </si>
  <si>
    <t>奖金</t>
  </si>
  <si>
    <t>530428210000000016038</t>
  </si>
  <si>
    <t>事业人员支出工资</t>
  </si>
  <si>
    <t>30107</t>
  </si>
  <si>
    <t>绩效工资</t>
  </si>
  <si>
    <t>530428210000000016039</t>
  </si>
  <si>
    <t>社会保障缴费</t>
  </si>
  <si>
    <t>30112</t>
  </si>
  <si>
    <t>其他社会保障缴费</t>
  </si>
  <si>
    <t>30108</t>
  </si>
  <si>
    <t>机关事业单位基本养老保险缴费</t>
  </si>
  <si>
    <t>30110</t>
  </si>
  <si>
    <t>职工基本医疗保险缴费</t>
  </si>
  <si>
    <t>30111</t>
  </si>
  <si>
    <t>公务员医疗补助缴费</t>
  </si>
  <si>
    <t>530428210000000016040</t>
  </si>
  <si>
    <t>30113</t>
  </si>
  <si>
    <t>530428210000000016043</t>
  </si>
  <si>
    <t>公车购置及运维费</t>
  </si>
  <si>
    <t>30231</t>
  </si>
  <si>
    <t>公务用车运行维护费</t>
  </si>
  <si>
    <t>530428210000000016045</t>
  </si>
  <si>
    <t>行政人员公务交通补贴</t>
  </si>
  <si>
    <t>30239</t>
  </si>
  <si>
    <t>其他交通费用</t>
  </si>
  <si>
    <t>530428210000000016047</t>
  </si>
  <si>
    <t>工会经费</t>
  </si>
  <si>
    <t>30228</t>
  </si>
  <si>
    <t>530428210000000016049</t>
  </si>
  <si>
    <t>一般公用经费</t>
  </si>
  <si>
    <t>30201</t>
  </si>
  <si>
    <t>办公费</t>
  </si>
  <si>
    <t>30299</t>
  </si>
  <si>
    <t>其他商品和服务支出</t>
  </si>
  <si>
    <t>30205</t>
  </si>
  <si>
    <t>水费</t>
  </si>
  <si>
    <t>30206</t>
  </si>
  <si>
    <t>电费</t>
  </si>
  <si>
    <t>30207</t>
  </si>
  <si>
    <t>邮电费</t>
  </si>
  <si>
    <t>30211</t>
  </si>
  <si>
    <t>差旅费</t>
  </si>
  <si>
    <t>30213</t>
  </si>
  <si>
    <t>维修（护）费</t>
  </si>
  <si>
    <t>30215</t>
  </si>
  <si>
    <t>会议费</t>
  </si>
  <si>
    <t>30216</t>
  </si>
  <si>
    <t>培训费</t>
  </si>
  <si>
    <t>31002</t>
  </si>
  <si>
    <t>办公设备购置</t>
  </si>
  <si>
    <t>530428221100000327065</t>
  </si>
  <si>
    <t>30217</t>
  </si>
  <si>
    <t>530428231100001424362</t>
  </si>
  <si>
    <t>奖励性绩效工资</t>
  </si>
  <si>
    <t>530428231100001424365</t>
  </si>
  <si>
    <t>离退休生活补助</t>
  </si>
  <si>
    <t>30305</t>
  </si>
  <si>
    <t>生活补助</t>
  </si>
  <si>
    <t>530428231100001424384</t>
  </si>
  <si>
    <t>福利费</t>
  </si>
  <si>
    <t>530428231100001424388</t>
  </si>
  <si>
    <t>综合效能考核奖</t>
  </si>
  <si>
    <t>530428241100002104338</t>
  </si>
  <si>
    <t>编外人员经费</t>
  </si>
  <si>
    <t>30199</t>
  </si>
  <si>
    <t>其他工资福利支出</t>
  </si>
  <si>
    <t>530428241100002124094</t>
  </si>
  <si>
    <t>编外人员经费（公用经费）</t>
  </si>
  <si>
    <t>530428251100003608394</t>
  </si>
  <si>
    <t>职业年金记实缴费经费</t>
  </si>
  <si>
    <t>30109</t>
  </si>
  <si>
    <t>职业年金缴费</t>
  </si>
  <si>
    <t>530428261100005361751</t>
  </si>
  <si>
    <t>元江第五小学新建项目失地农民养老保险补助资金</t>
  </si>
  <si>
    <t>30399</t>
  </si>
  <si>
    <t>其他对个人和家庭的补助</t>
  </si>
  <si>
    <t>预算05-1表</t>
  </si>
  <si>
    <t>2026年部门项目支出预算表</t>
  </si>
  <si>
    <t>项目分类</t>
  </si>
  <si>
    <t>项目单位</t>
  </si>
  <si>
    <t>经济科目编码</t>
  </si>
  <si>
    <t>本年拨款</t>
  </si>
  <si>
    <t>其中：本次下达</t>
  </si>
  <si>
    <t>2024年基础教育省级综合奖补资金</t>
  </si>
  <si>
    <t>313 事业发展类</t>
  </si>
  <si>
    <t>530428261100005118586</t>
  </si>
  <si>
    <t>单位自有资金</t>
  </si>
  <si>
    <t>530428231100001282791</t>
  </si>
  <si>
    <t>30227</t>
  </si>
  <si>
    <t>委托业务费</t>
  </si>
  <si>
    <t>30226</t>
  </si>
  <si>
    <t>劳务费</t>
  </si>
  <si>
    <t>国家义务教育质量监测专项资金</t>
  </si>
  <si>
    <t>530428210000000013289</t>
  </si>
  <si>
    <t>教育工作会议经费</t>
  </si>
  <si>
    <t>530428221100001066021</t>
  </si>
  <si>
    <t>历年欠拨学校建设项目补助专项资金</t>
  </si>
  <si>
    <t>530428261100005118867</t>
  </si>
  <si>
    <t>31005</t>
  </si>
  <si>
    <t>基础设施建设</t>
  </si>
  <si>
    <t>生源地助学贷款风险补偿金县级资金</t>
  </si>
  <si>
    <t>530428251100003798224</t>
  </si>
  <si>
    <t>省市清分中高考考试报名非税经费</t>
  </si>
  <si>
    <t>530428261100005119043</t>
  </si>
  <si>
    <t>数字化校园建设资金</t>
  </si>
  <si>
    <t>530428261100005118951</t>
  </si>
  <si>
    <t>学前教育家庭经济困难幼儿资助专项资金</t>
  </si>
  <si>
    <t>312 民生类</t>
  </si>
  <si>
    <t>530428210000000011447</t>
  </si>
  <si>
    <t>30308</t>
  </si>
  <si>
    <t>助学金</t>
  </si>
  <si>
    <t>学前教育免保育教育费县级补助资金</t>
  </si>
  <si>
    <t>530428251100004668503</t>
  </si>
  <si>
    <t>一次性抚恤经费</t>
  </si>
  <si>
    <t>530428251100003607857</t>
  </si>
  <si>
    <t>30304</t>
  </si>
  <si>
    <t>抚恤金</t>
  </si>
  <si>
    <t>招聘教师工作经费</t>
  </si>
  <si>
    <t>530428261100005118988</t>
  </si>
  <si>
    <t>中考高考工作专项资金</t>
  </si>
  <si>
    <t>530428210000000013311</t>
  </si>
  <si>
    <t>中小学教师职称评审工作经费</t>
  </si>
  <si>
    <t>530428251100003798164</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</si>
  <si>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</si>
  <si>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</si>
  <si>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</si>
  <si>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</si>
  <si>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</si>
  <si>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</si>
  <si>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</si>
  <si>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</si>
  <si>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</si>
  <si>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</si>
  <si>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</si>
  <si>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</si>
  <si>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为贯彻落实《国务院办公厅关于逐步推行免费学前教育的意见》要求，研究制定省级实施方案，免除云南省本级和各州（市）公办幼儿园学前一年在园儿童的保育教育费；对教育部门批准设立的民办幼儿园学前一年在园儿童38万人，参照当地同类型公办幼儿园免除水平，相应减免保育教育费。免保育教育费标准按照云南省县级以上地方人民政府及其教育、价格主管部门批准的公办幼儿园保育教育费收费标准（不含伙食费、住宿费、杂费等）执行。该项目主要实施对象为民办学前教育，根据《2026年学前教育免保育教育费补助资金测算表》，预计2026年民办学前教育补助资金202.60万元。</t>
  </si>
  <si>
    <t>产出指标</t>
  </si>
  <si>
    <t>数量指标</t>
  </si>
  <si>
    <t>幼儿园学前一年在园儿童数免除率</t>
  </si>
  <si>
    <t>=</t>
  </si>
  <si>
    <t>100</t>
  </si>
  <si>
    <t>%</t>
  </si>
  <si>
    <t>定量指标</t>
  </si>
  <si>
    <t>反映幼儿园学前一年在园儿童数免除率。</t>
  </si>
  <si>
    <t>质量指标</t>
  </si>
  <si>
    <t>免保育教育费资金使用合规程度</t>
  </si>
  <si>
    <t>反映免保育教育费资金使用合规程度。</t>
  </si>
  <si>
    <t>时效指标</t>
  </si>
  <si>
    <t>补助资金到位及时率补助资金到位及时率</t>
  </si>
  <si>
    <t>反映补助资金到位及时率。</t>
  </si>
  <si>
    <t>效益指标</t>
  </si>
  <si>
    <t>社会效益</t>
  </si>
  <si>
    <t>学前三年毛入园率</t>
  </si>
  <si>
    <t>&gt;=</t>
  </si>
  <si>
    <t>94</t>
  </si>
  <si>
    <t>反映学前三年毛入园率。</t>
  </si>
  <si>
    <t>满意度指标</t>
  </si>
  <si>
    <t>服务对象满意度</t>
  </si>
  <si>
    <t>学生家长满意度</t>
  </si>
  <si>
    <t>85</t>
  </si>
  <si>
    <t>反映学生家长满意度。</t>
  </si>
  <si>
    <t>考入中央高校的学生，风险补偿金由中央财政全额承担。考入地方高校的学生，跨省就读的，风险补偿金由中央财政全额承担；在本省就读的，风险补偿金由中央与地方各负担50.00%。地方负担部分，省财政、州（市）财政、县（市、区）财政、高校按4：2：2：2比例分担。2026年预计补助15.00万元。</t>
  </si>
  <si>
    <t>获补对象数</t>
  </si>
  <si>
    <t>50</t>
  </si>
  <si>
    <t>人(户)</t>
  </si>
  <si>
    <t>反映获补助人员、企业的数量情况，也适用补贴、资助等形式的补助。</t>
  </si>
  <si>
    <t>获补对象准确率</t>
  </si>
  <si>
    <t>反映获补助对象认定的准确性情况。
获补对象准确率=抽检符合标准的补助对象数/抽检实际补助对象数*100.00%。</t>
  </si>
  <si>
    <t>获补覆盖率</t>
  </si>
  <si>
    <t>获补覆盖率=实际获得补助人数（企业数）/申请符合标准人数（企业数）*100.00%。</t>
  </si>
  <si>
    <t>发放及时率</t>
  </si>
  <si>
    <t>反映发放单位及时发放补助资金的情况。
发放及时率=在时限内发放资金/应发放资金*100.00%。</t>
  </si>
  <si>
    <t>政策知晓率</t>
  </si>
  <si>
    <t>90</t>
  </si>
  <si>
    <t>反映补助政策的宣传效果情况。
政策知晓率=调查中补助政策知晓人数/调查总人数*100.00%。</t>
  </si>
  <si>
    <t>受益对象满意度</t>
  </si>
  <si>
    <t>95</t>
  </si>
  <si>
    <t>反映获补助受益对象的满意程度。</t>
  </si>
  <si>
    <t>对符合补助人员给予一次性抚恤金补助，解除职工和遗属后顾之忧，维护社会稳定。建立健全全过程预算管理机制，对照区域绩效目标同步分解绩效目标，强化绩效监控、评价，注重绩效评价结果运用，做好绩效信息公开，提高资金使用效益。</t>
  </si>
  <si>
    <t>1.00</t>
  </si>
  <si>
    <t>人(人次、家)</t>
  </si>
  <si>
    <t>反映补助政策的宣传效果情况。
政策知晓率=调查中补助政策知晓人数/调查总人数*100.00%</t>
  </si>
  <si>
    <t>生活状况改善</t>
  </si>
  <si>
    <t>反映补助促进受助对象生活状况改善的情况。</t>
  </si>
  <si>
    <t>根据深《国务院关于进一步深化预算管理制度改革的意见》和《云南省预算指标核算管理改革实施方案》的通知文件通知精神，将单位自有资金纳入部门预算，实行预算全口径管理，严格按照预算指标核算管理相关要求在预算管理一体化系统中办理各项业务，确保资金使用安全、规范、高效。</t>
  </si>
  <si>
    <t>组织培训期数</t>
  </si>
  <si>
    <t>反映预算部门（单位）资助贫困学生覆盖。</t>
  </si>
  <si>
    <t>培训人员合格率</t>
  </si>
  <si>
    <t>反映预算部门（单位）组织开展各类培训的质量。
培训人员合格率=（合格的学员数量/培训总学员数量）*100.00%。</t>
  </si>
  <si>
    <t>投资完成率</t>
  </si>
  <si>
    <t>反映项目投资完成情况。</t>
  </si>
  <si>
    <t>项目建设质量达标率</t>
  </si>
  <si>
    <t>反映项目建设质量达标情况。</t>
  </si>
  <si>
    <t>助学贷款发放及时率</t>
  </si>
  <si>
    <t>反映助学贷款发放及时率情况。</t>
  </si>
  <si>
    <t>贷款学生受益情况</t>
  </si>
  <si>
    <t>反映贷款学生受益情况。</t>
  </si>
  <si>
    <t>参训人员满意度</t>
  </si>
  <si>
    <t>反映参训人员对培训内容、讲师授课、课程设置和培训效果等的满意度。
参训人员满意度=（对培训整体满意的参训人数/参训总人数）*100.00%。</t>
  </si>
  <si>
    <t>助学贷款学生满意度</t>
  </si>
  <si>
    <t>反映助学贷款学生满意度。</t>
  </si>
  <si>
    <t>项目建设学校师生满意度</t>
  </si>
  <si>
    <t>反映项目建设学校师生满意度。</t>
  </si>
  <si>
    <t>完善考点考场设施设备，保密室设备，招考办工作设备，增加考场考试用品及器材，确保中考、高考等各项招生考试工作顺利进行。建立健全全过程预算管理机制，对照区域绩效目标同步分解绩效目标，强化绩效监控、评价，注重绩效评价结果运用，做好绩效信息公开，提高教育补助经费使用效益。</t>
  </si>
  <si>
    <t>组织全国普通高校招生考试</t>
  </si>
  <si>
    <t>1.59</t>
  </si>
  <si>
    <t>万人次</t>
  </si>
  <si>
    <t>反映参加考试考生数。</t>
  </si>
  <si>
    <t>组织初中学业水平考试</t>
  </si>
  <si>
    <t>次</t>
  </si>
  <si>
    <t>反映全年考试组织实施完成次数。</t>
  </si>
  <si>
    <t>保密设备达标率</t>
  </si>
  <si>
    <t>反映各类考试标准化考点覆盖率。</t>
  </si>
  <si>
    <t>资金拨付及时率</t>
  </si>
  <si>
    <t>反映资金拨付及时率。</t>
  </si>
  <si>
    <t>按时完成各项招生考试工作</t>
  </si>
  <si>
    <t>反映按时完成各项招生考试工作情况。</t>
  </si>
  <si>
    <t>重大考务失误发生率</t>
  </si>
  <si>
    <t>&lt;</t>
  </si>
  <si>
    <t>反映重大考务失误发生率。</t>
  </si>
  <si>
    <t>可持续影响</t>
  </si>
  <si>
    <t>促进全县教育招生考试工作</t>
  </si>
  <si>
    <t>促进全县教育招生考试工作。</t>
  </si>
  <si>
    <t>师生满意度</t>
  </si>
  <si>
    <t>服务对象满意度。</t>
  </si>
  <si>
    <t>成本指标</t>
  </si>
  <si>
    <t>经济成本指标</t>
  </si>
  <si>
    <t>招考成本</t>
  </si>
  <si>
    <t>&lt;=</t>
  </si>
  <si>
    <t>56.49</t>
  </si>
  <si>
    <t>万元</t>
  </si>
  <si>
    <t>反映招考成本。</t>
  </si>
  <si>
    <t>目前，我县欠拨历年上级补助义务教育薄弱环节改善与能力提升，普通高中改善办学等学校建设项目专项资金共计10,178.20万元。根据项目进度及轻重缓急情况，2026年申请预算500.00万元。主要内容包含教学用房、生活用房、运动场、大门、安全接送区等各类建设项目。</t>
  </si>
  <si>
    <t>工程数量</t>
  </si>
  <si>
    <t>17</t>
  </si>
  <si>
    <t>个/标段</t>
  </si>
  <si>
    <t>反映工程设计实现的功能数量或工程的相对独立单元的数量。</t>
  </si>
  <si>
    <t>竣工验收合格率</t>
  </si>
  <si>
    <t>反映竣工验收合格率。</t>
  </si>
  <si>
    <t>计划完工率</t>
  </si>
  <si>
    <t>反映工程按计划完工情况。
计划完工率=实际完成工程项目个数/按计划应完成项目个数。</t>
  </si>
  <si>
    <t>受益人群覆盖率</t>
  </si>
  <si>
    <t>反映项目设计受益人群或地区的实现情况。
受益人群覆盖率=（实际实现受益人群数/计划实现受益人群数）*100.00%。</t>
  </si>
  <si>
    <t>受益人群满意度</t>
  </si>
  <si>
    <t>调查人群中对设施建设或设施运行的满意度。
受益人群覆盖率=（调查人群中对设施建设或设施运行的人数/问卷调查人数）*100.00%。</t>
  </si>
  <si>
    <t>以习近平新时代中国特色社会主义思想为指导，全面贯彻党的教育方针，紧密围绕落实立德树人根本任务，扭转唯分数、唯升学等不科学的教育评价导向，引导聚焦教育教学质量、遵循教育规律，以全面客观的监测数据支撑教育决策、服务改进教育教学管理，促进培养德智体美劳全面发展的社会主义建设者和接班人。</t>
  </si>
  <si>
    <t>监测样本学校抽取数</t>
  </si>
  <si>
    <t>23</t>
  </si>
  <si>
    <t>所</t>
  </si>
  <si>
    <t>监测样本学校抽取数。</t>
  </si>
  <si>
    <t>监测样本学生抽取数</t>
  </si>
  <si>
    <t>12000</t>
  </si>
  <si>
    <t>人</t>
  </si>
  <si>
    <t>监测样本学生抽取数。</t>
  </si>
  <si>
    <t>监测样本监测合格率</t>
  </si>
  <si>
    <t>反映监测样本监测合格率。</t>
  </si>
  <si>
    <t>资金拨付及时率。</t>
  </si>
  <si>
    <t>样本校监测完成率</t>
  </si>
  <si>
    <t>样本校监测完成率。</t>
  </si>
  <si>
    <t>监测学校师生满意度</t>
  </si>
  <si>
    <t>监测学校师生满意度。</t>
  </si>
  <si>
    <t>为充分激发广大教师的工作积极性、主动性和创造性，依据云南省中小学教师职称评审申报工作文件的精神，组织开展2026年中小学教师职称评审申报工作。</t>
  </si>
  <si>
    <t>会议次数</t>
  </si>
  <si>
    <t>反映预算部门（单位）组织开展会议的总次数。</t>
  </si>
  <si>
    <t>会议天数</t>
  </si>
  <si>
    <t>2.00</t>
  </si>
  <si>
    <t>天</t>
  </si>
  <si>
    <t>反映预算部门（单位）组织开展会议的总天数。</t>
  </si>
  <si>
    <t>是否纳入年度预算</t>
  </si>
  <si>
    <t>50000</t>
  </si>
  <si>
    <t>元</t>
  </si>
  <si>
    <t>反映会议是否纳入部门的年度预算情况。</t>
  </si>
  <si>
    <t>经济效益</t>
  </si>
  <si>
    <t>组织开展封闭式会场次数</t>
  </si>
  <si>
    <t>反映通过封闭式等现代信息技术手段，组织开展会议的次数。预算年度计划采用封闭式召开会议的次数。</t>
  </si>
  <si>
    <t>参会人员满意度</t>
  </si>
  <si>
    <t>反映参会人员对会议开展的满意度。参会人员满意度=（参会满意人数/问卷调查人数）*100.00%。</t>
  </si>
  <si>
    <t>根据《云南省发展和改革委员会云南省财政厅关于我省高考考试费收费标准及有关事项的通知》（云发改价格〔2024〕769号）和《云南省招生考试院关于转发云南省物价局云南省财政厅(关于重新核定高考考试费收费标准的批复〉的通知》（云招考院〔2011〕107号）精神，高考有关费用划拨按照已完成网上缴费并现场确认的考生人数划拨，费用统一划拨至各级财政账户。各州、市、县、区招生考试机构及时与当地财政部门对接，并按照有关规定申请使用资金。2026年预算27.78万元。</t>
  </si>
  <si>
    <t>组织考试次数</t>
  </si>
  <si>
    <t>反映组织初中学考次数。</t>
  </si>
  <si>
    <t>组织高中学考次数</t>
  </si>
  <si>
    <t>反映组织高中学考次数。</t>
  </si>
  <si>
    <t>受益学生人数覆盖率</t>
  </si>
  <si>
    <t>反映受益学生人数覆盖率。</t>
  </si>
  <si>
    <t>反映师生满意度。</t>
  </si>
  <si>
    <t>“玉溪市教育信息化——数字化校园”项目是根据《玉溪市人民政府关于加快教育信息化建设的实施意见》（玉政发〔2014〕55号文件）启动实施，按照市级资金35.00%、县级资金35.00%、学校资金30.00%的比例，采取租赁的方式由玉溪市教育体育局统一招标建设，并按照5年10期还款方式，进行项目资金的还款支付。元江县已完成三期项目学校的建设工作并通过验收，总计投资4,442.31万元。截至目前，尚欠云南康旅教育投资管理有限公司项目款1,157.00万元（县级配套资金853.00万元，学校自筹资金304.00万元）。2026年预算县级配套资金300.00万元。</t>
  </si>
  <si>
    <t>验收通过率</t>
  </si>
  <si>
    <t>反映设备购置的产品质量情况。
验收通过率=（通过验收的购置数量/购置总数量）*100.00%。</t>
  </si>
  <si>
    <t>购置设备利用率</t>
  </si>
  <si>
    <t>反映设备利用情况。
设备利用率=（投入使用设备数/购置设备总数）*100.00%。</t>
  </si>
  <si>
    <t>设备部署及时率</t>
  </si>
  <si>
    <t>反映新购设备按时部署情况。
设备部署及时率=（及时部署设备数量/新购设备总数）*100.00%。</t>
  </si>
  <si>
    <t>设备使用年限</t>
  </si>
  <si>
    <t>年</t>
  </si>
  <si>
    <t>反映新投入设备使用年限情况。</t>
  </si>
  <si>
    <t>使用人员满意度</t>
  </si>
  <si>
    <t>反映服务对象对购置设备的整体满意情况。
使用人员满意度=（对购置设备满意的人数/问卷调查人数）*100.00%。</t>
  </si>
  <si>
    <t>支持各地逐步增加学前和特殊教育普惠资源，补充一批学前教育教师和紧缺学科教师，改善基础教育学校办学条件，推进集团化办学，逐步建立各地教师培训体系，通过专项资金支持各地在三年行动计划下遴选一批重点项目实施，促进薄弱地区教育质量明显提升，扩大学前教育普惠性资源、推进义务教育优质均衡发展。普通高中内涵建设、特殊教育融合发展、职业教育达标建设等。</t>
  </si>
  <si>
    <t>项目建设学校数</t>
  </si>
  <si>
    <t>14</t>
  </si>
  <si>
    <t>个</t>
  </si>
  <si>
    <t>反映获补助对象认定的准确性情况。获补对象准确率=抽检符合标准的补助对象数/抽检实际补助对象数*100.00%。</t>
  </si>
  <si>
    <t>提升改造数字教室</t>
  </si>
  <si>
    <t>反映提升改造数字教室数量。</t>
  </si>
  <si>
    <t>建设成本</t>
  </si>
  <si>
    <t>200.81</t>
  </si>
  <si>
    <t>反映项目建设成本的情况。</t>
  </si>
  <si>
    <t>反映补助政策的宣传效果情况。政策知晓率=调查中补助政策知晓人数/调查总人数*100.00%。</t>
  </si>
  <si>
    <t>坚持以习近平新时代中国特色社会主义思想为指导，全面贯彻习近平总书记关于教育的重要论述和全国全省全市教育大会精神，全面贯彻党的教育方针，落实立德树人根本任务，加强对招聘教师工作的综合管理和指导监督。</t>
  </si>
  <si>
    <t>开设课程门数</t>
  </si>
  <si>
    <t>反映组织开展面试次数。</t>
  </si>
  <si>
    <t>培训参加人次</t>
  </si>
  <si>
    <t>人次</t>
  </si>
  <si>
    <t>反映组织开展面试的人次。</t>
  </si>
  <si>
    <t>培训出勤率</t>
  </si>
  <si>
    <t>反映实际招聘到岗人数。</t>
  </si>
  <si>
    <t>用人学校满意度</t>
  </si>
  <si>
    <t>反映新教师一年内离职率。</t>
  </si>
  <si>
    <t>反映用人学校对新招聘教师的满意度。</t>
  </si>
  <si>
    <t>1.在2026年教师节来临之际，开展一次县级领导带队走访学校，慰问一线教职员工活动；2.弘扬先进、树立典型，集中展现我县广大教师和教育工作者教书育人、敬业奉献的新形象新风貌，推荐表扬一批先进集体和优秀个人；3.大力宣传广大教师立德树人、爱岗敬业、为人师表、严谨笃学的良好形象，进一步营造尊师重教的浓厚氛围；4.充分展现学校特色，结合学校特点，积极组织开展师德师风集中宣誓、“感念师恩”主题教育等活动，进一步强化师德师风建设，营造尊师重教氛围，培养学生感恩意识。</t>
  </si>
  <si>
    <t>走访慰问优秀教师</t>
  </si>
  <si>
    <t>26</t>
  </si>
  <si>
    <t>走访慰问优秀教师26人。</t>
  </si>
  <si>
    <t>走访慰问困难教师</t>
  </si>
  <si>
    <t>13</t>
  </si>
  <si>
    <t>走访慰问困难教师13人。</t>
  </si>
  <si>
    <t>走访慰问离退休教师</t>
  </si>
  <si>
    <t>走访慰问离退休教师5人。</t>
  </si>
  <si>
    <t>召开座谈会</t>
  </si>
  <si>
    <t>召开座谈会1次。</t>
  </si>
  <si>
    <t>先进典型社会媒体宣传</t>
  </si>
  <si>
    <t>在热情元江及县教育体育局微信公众号等平台广泛推送先进典型事迹。</t>
  </si>
  <si>
    <t>表彰先进集体</t>
  </si>
  <si>
    <t>表彰先进集体3个。</t>
  </si>
  <si>
    <t>慰问对象满意度</t>
  </si>
  <si>
    <t>慰问对象满意度。</t>
  </si>
  <si>
    <t>表彰对象满意度</t>
  </si>
  <si>
    <t>表彰对象满意度。</t>
  </si>
  <si>
    <t>确保各级配套资金按时、足额到位，并督促学校及时发放到家庭经济困难学生手里。通过项目实施，巩固学前教育经费保障机制，对学前教育困难提供生活补助，帮助家庭经济困难幼儿顺利就学，提升学前教育入园率。</t>
  </si>
  <si>
    <t>补助人数</t>
  </si>
  <si>
    <t>598</t>
  </si>
  <si>
    <t>学前教育家庭经济困难学生生活补助。</t>
  </si>
  <si>
    <t>农村脱贫家庭幼儿覆盖率</t>
  </si>
  <si>
    <t>农村脱贫家庭幼儿覆盖率。</t>
  </si>
  <si>
    <t>建档立卡学生资助比例</t>
  </si>
  <si>
    <t>建档立卡学生资助比例。</t>
  </si>
  <si>
    <t>补助资金当年到位率</t>
  </si>
  <si>
    <t>补助资金当年到位率。</t>
  </si>
  <si>
    <t>学前教育三年毛入园率</t>
  </si>
  <si>
    <t>83.47</t>
  </si>
  <si>
    <t>提高学前教育三年毛入园率。</t>
  </si>
  <si>
    <t>受助对象满意度</t>
  </si>
  <si>
    <t>受助对象满意度。</t>
  </si>
  <si>
    <t>预算06表</t>
  </si>
  <si>
    <t>2026年部门政府性基金预算支出预算表</t>
  </si>
  <si>
    <t>政府性基金预算支出</t>
  </si>
  <si>
    <t>无</t>
  </si>
  <si>
    <t>备注：元江哈尼族彝族傣族自治县教育体育局无政府性基金预算支出预算，故部门政府性基金预算支出预算表无数据。</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</si>
  <si>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</si>
  <si>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</si>
  <si>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</si>
  <si>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</si>
  <si>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</si>
  <si>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</si>
  <si>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</si>
  <si>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</si>
  <si>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</si>
  <si>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</si>
  <si>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</si>
  <si>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</si>
  <si>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喷墨彩色打印机</t>
  </si>
  <si>
    <t>台</t>
  </si>
  <si>
    <t>办公椅</t>
  </si>
  <si>
    <t>把</t>
  </si>
  <si>
    <t>会议桌</t>
  </si>
  <si>
    <t>便携式计算机</t>
  </si>
  <si>
    <t>办公桌</t>
  </si>
  <si>
    <t>张</t>
  </si>
  <si>
    <t>彩色打印复印纸采购</t>
  </si>
  <si>
    <t>包</t>
  </si>
  <si>
    <t>书架</t>
  </si>
  <si>
    <t>架</t>
  </si>
  <si>
    <t>装订机</t>
  </si>
  <si>
    <t>会议椅</t>
  </si>
  <si>
    <t>打印复印纸采购</t>
  </si>
  <si>
    <t>碎纸机</t>
  </si>
  <si>
    <t>空调机</t>
  </si>
  <si>
    <t>黑白复印机</t>
  </si>
  <si>
    <t>多功能一体机（彩色）</t>
  </si>
  <si>
    <t>黑白多功能一体机</t>
  </si>
  <si>
    <t>台式计算机</t>
  </si>
  <si>
    <t>数字教室设备采购</t>
  </si>
  <si>
    <t>套</t>
  </si>
  <si>
    <t>智慧黑板</t>
  </si>
  <si>
    <t>公务用车保险</t>
  </si>
  <si>
    <t>公务车加油服务</t>
  </si>
  <si>
    <t>预算08表</t>
  </si>
  <si>
    <t>2026年部门政府购买服务预算表</t>
  </si>
  <si>
    <t>政府购买服务项目</t>
  </si>
  <si>
    <t>政府购买服务目录</t>
  </si>
  <si>
    <t>政府购买服务指导性目录代码</t>
  </si>
  <si>
    <t>备注：元江哈尼族彝族傣族自治县教育体育局无政府购买服务预算，故部门政府购买服务预算表无数据。</t>
  </si>
  <si>
    <t>预算09-1表</t>
  </si>
  <si>
    <t>2026年对下转移支付预算表</t>
  </si>
  <si>
    <t>单位名称（项目）</t>
  </si>
  <si>
    <t>地区</t>
  </si>
  <si>
    <t>澧江街道</t>
  </si>
  <si>
    <t>红河街道</t>
  </si>
  <si>
    <t>甘庄街道</t>
  </si>
  <si>
    <t>因远镇</t>
  </si>
  <si>
    <t>曼来镇</t>
  </si>
  <si>
    <t>羊街乡</t>
  </si>
  <si>
    <t>那诺乡</t>
  </si>
  <si>
    <t>洼垤乡</t>
  </si>
  <si>
    <t>咪哩乡</t>
  </si>
  <si>
    <t>龙潭乡</t>
  </si>
  <si>
    <t>11</t>
  </si>
  <si>
    <t>12</t>
  </si>
  <si>
    <t>备注：元江哈尼族彝族傣族自治县教育体育局无对下转移支付预算，故对下转移支付预算表无数据。</t>
  </si>
  <si>
    <t>预算09-2表</t>
  </si>
  <si>
    <t>2026年对下转移支付绩效目标表</t>
  </si>
  <si>
    <t>备注：元江哈尼族彝族傣族自治县教育体育局无对下转移支付预算，故对下转移支付绩效目标表无数据。</t>
  </si>
  <si>
    <t>预算10表</t>
  </si>
  <si>
    <t>2026年新增资产配置表</t>
  </si>
  <si>
    <t>资产类别</t>
  </si>
  <si>
    <t>资产分类代码.名称</t>
  </si>
  <si>
    <t>资产名称</t>
  </si>
  <si>
    <t>财政部门批复数（元）</t>
  </si>
  <si>
    <t>单价</t>
  </si>
  <si>
    <t>金额</t>
  </si>
  <si>
    <t>设备</t>
  </si>
  <si>
    <t>A02021004  A4彩色打印机</t>
  </si>
  <si>
    <t>家具和用具</t>
  </si>
  <si>
    <t>A05010301  办公椅</t>
  </si>
  <si>
    <t>A05010202  会议桌</t>
  </si>
  <si>
    <t>A02010108  便携式计算机</t>
  </si>
  <si>
    <t>A05010201  办公桌</t>
  </si>
  <si>
    <t>A05010601  木质架类</t>
  </si>
  <si>
    <t>A02021203  装订机</t>
  </si>
  <si>
    <t>A05010303  会议椅</t>
  </si>
  <si>
    <t>A02021301  碎纸机</t>
  </si>
  <si>
    <t>A02061804  空调机</t>
  </si>
  <si>
    <t>A02020100  复印机</t>
  </si>
  <si>
    <t>A02020400  多功能一体机</t>
  </si>
  <si>
    <t>A02010105  台式计算机</t>
  </si>
  <si>
    <t>A02091103  摄录一体机</t>
  </si>
  <si>
    <t>A02020800  触控一体机</t>
  </si>
  <si>
    <t>预算11表</t>
  </si>
  <si>
    <t>2026年上级补助项目支出预算表</t>
  </si>
  <si>
    <t>上级补助</t>
  </si>
  <si>
    <t>备注：元江哈尼族彝族傣族自治县教育体育局无上级补助项目支出预算，故上级补助项目支出预算表无数据。</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</si>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</sst>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 numFmtId="181" formatCode="#,##0.00_ "/>
  </numFmts>
  <fonts count="36">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sz val="10.5"/>
      <color rgb="FF000000"/>
      <name val="宋体"/>
      <charset val="134"/>
      <scheme val="minor"/>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3" borderId="9" applyNumberFormat="0" applyAlignment="0" applyProtection="0">
      <alignment vertical="center"/>
    </xf>
    <xf numFmtId="0" fontId="26" fillId="4" borderId="10" applyNumberFormat="0" applyAlignment="0" applyProtection="0">
      <alignment vertical="center"/>
    </xf>
    <xf numFmtId="0" fontId="27" fillId="4" borderId="9" applyNumberFormat="0" applyAlignment="0" applyProtection="0">
      <alignment vertical="center"/>
    </xf>
    <xf numFmtId="0" fontId="28" fillId="5"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cellStyleXfs>
  <cellXfs count="80">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center" vertical="center"/>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5" fillId="0" borderId="1" xfId="50" applyNumberFormat="1" applyFont="1" applyBorder="1" applyAlignment="1">
      <alignment horizontal="left" vertical="center" wrapText="1"/>
    </xf>
    <xf numFmtId="49" fontId="5" fillId="0" borderId="1" xfId="50" applyNumberFormat="1" applyFont="1" applyBorder="1" applyAlignment="1">
      <alignment horizontal="center" vertical="center" wrapText="1"/>
    </xf>
    <xf numFmtId="181" fontId="5" fillId="0" borderId="1" xfId="50" applyNumberFormat="1" applyFont="1" applyBorder="1" applyAlignment="1">
      <alignment horizontal="right" vertical="center"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2" fillId="0" borderId="1" xfId="50" applyNumberFormat="1" applyFont="1" applyBorder="1" applyAlignment="1">
      <alignment horizontal="center" vertical="center" wrapText="1"/>
    </xf>
    <xf numFmtId="0" fontId="10" fillId="0" borderId="0" xfId="0" applyFont="1">
      <alignment vertical="top"/>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49" fontId="11" fillId="0" borderId="0" xfId="50" applyNumberFormat="1" applyFont="1" applyBorder="1" applyAlignment="1">
      <alignment horizontal="right" vertical="center" wrapText="1"/>
    </xf>
    <xf numFmtId="49" fontId="12"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2" fillId="0" borderId="1" xfId="50" applyNumberFormat="1" applyFont="1" applyBorder="1">
      <alignment horizontal="left" vertical="center" wrapText="1"/>
    </xf>
    <xf numFmtId="49"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2" fillId="0" borderId="1" xfId="0" applyFont="1" applyBorder="1" applyAlignment="1">
      <alignment horizontal="center" vertical="center" wrapText="1"/>
    </xf>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176" fontId="2" fillId="0" borderId="1" xfId="50" applyNumberFormat="1" applyFont="1" applyBorder="1" applyAlignment="1">
      <alignment horizontal="left" vertical="center" wrapText="1"/>
    </xf>
    <xf numFmtId="0" fontId="12" fillId="0" borderId="0" xfId="0" applyFont="1" applyAlignment="1">
      <alignment horizontal="center" vertical="center"/>
    </xf>
    <xf numFmtId="0" fontId="7" fillId="0" borderId="0" xfId="0" applyFont="1" applyAlignment="1"/>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176" fontId="2" fillId="0" borderId="1" xfId="51" applyNumberFormat="1" applyFont="1" applyBorder="1">
      <alignment horizontal="right"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176" fontId="2" fillId="0" borderId="1" xfId="0" applyNumberFormat="1" applyFont="1" applyBorder="1" applyAlignment="1">
      <alignment horizontal="right" vertical="center"/>
    </xf>
    <xf numFmtId="0" fontId="14" fillId="0" borderId="0" xfId="0" applyFont="1" applyAlignment="1">
      <alignment horizontal="center" vertical="center"/>
    </xf>
    <xf numFmtId="0" fontId="2" fillId="0" borderId="1" xfId="0" applyFont="1" applyBorder="1" applyAlignment="1">
      <alignment horizontal="left" vertical="center"/>
    </xf>
    <xf numFmtId="0" fontId="2" fillId="0" borderId="3" xfId="0" applyFont="1" applyBorder="1" applyAlignment="1">
      <alignment horizontal="left" vertical="center"/>
    </xf>
    <xf numFmtId="0" fontId="11" fillId="0" borderId="3" xfId="0" applyFont="1" applyBorder="1" applyAlignment="1">
      <alignment horizontal="center" vertical="center"/>
    </xf>
    <xf numFmtId="176" fontId="11" fillId="0" borderId="1" xfId="0" applyNumberFormat="1" applyFont="1" applyBorder="1" applyAlignment="1">
      <alignment horizontal="right" vertical="center"/>
    </xf>
    <xf numFmtId="0" fontId="11" fillId="0" borderId="1" xfId="0" applyFont="1" applyBorder="1" applyAlignment="1">
      <alignment horizontal="center" vertical="center"/>
    </xf>
    <xf numFmtId="0" fontId="6" fillId="0" borderId="4" xfId="0" applyFont="1" applyBorder="1" applyAlignment="1">
      <alignment horizontal="center" vertical="center" wrapText="1"/>
    </xf>
    <xf numFmtId="0" fontId="15"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0" fontId="15" fillId="0" borderId="5" xfId="0" applyFont="1" applyBorder="1" applyAlignment="1">
      <alignment horizontal="center" vertical="center"/>
    </xf>
    <xf numFmtId="0" fontId="7" fillId="0" borderId="2" xfId="0" applyFont="1" applyBorder="1" applyAlignment="1">
      <alignment horizontal="center" vertical="center"/>
    </xf>
    <xf numFmtId="0" fontId="11" fillId="0" borderId="3" xfId="0" applyFont="1" applyBorder="1" applyAlignment="1">
      <alignment horizontal="left" vertical="center"/>
    </xf>
    <xf numFmtId="0" fontId="11"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B18" sqref="B18"/>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"单位名称："&amp;"元江哈尼族彝族傣族自治县教育体育局"</f>
        <v>单位名称：元江哈尼族彝族傣族自治县教育体育局</v>
      </c>
      <c r="B3" s="4"/>
      <c r="C3" s="66"/>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67" t="s">
        <v>8</v>
      </c>
      <c r="B7" s="54">
        <v>37172412.1</v>
      </c>
      <c r="C7" s="67" t="str">
        <f>"一"&amp;"、"&amp;"教育支出"</f>
        <v>一、教育支出</v>
      </c>
      <c r="D7" s="54">
        <v>33108787.79</v>
      </c>
    </row>
    <row r="8" ht="22.5" customHeight="1" spans="1:4">
      <c r="A8" s="67" t="s">
        <v>9</v>
      </c>
      <c r="B8" s="54"/>
      <c r="C8" s="67" t="str">
        <f>"二"&amp;"、"&amp;"社会保障和就业支出"</f>
        <v>二、社会保障和就业支出</v>
      </c>
      <c r="D8" s="54">
        <v>2807830.72</v>
      </c>
    </row>
    <row r="9" ht="22.5" customHeight="1" spans="1:4">
      <c r="A9" s="67" t="s">
        <v>10</v>
      </c>
      <c r="B9" s="54"/>
      <c r="C9" s="67" t="str">
        <f>"三"&amp;"、"&amp;"卫生健康支出"</f>
        <v>三、卫生健康支出</v>
      </c>
      <c r="D9" s="54">
        <v>1343670.12</v>
      </c>
    </row>
    <row r="10" ht="22.5" customHeight="1" spans="1:4">
      <c r="A10" s="67" t="s">
        <v>11</v>
      </c>
      <c r="B10" s="54"/>
      <c r="C10" s="67" t="str">
        <f>"四"&amp;"、"&amp;"住房保障支出"</f>
        <v>四、住房保障支出</v>
      </c>
      <c r="D10" s="54">
        <v>914700</v>
      </c>
    </row>
    <row r="11" ht="22.5" customHeight="1" spans="1:4">
      <c r="A11" s="67" t="s">
        <v>12</v>
      </c>
      <c r="B11" s="54">
        <v>1002576.53</v>
      </c>
      <c r="C11" s="67"/>
      <c r="D11" s="54"/>
    </row>
    <row r="12" ht="22.5" customHeight="1" spans="1:4">
      <c r="A12" s="67" t="s">
        <v>13</v>
      </c>
      <c r="B12" s="54"/>
      <c r="C12" s="67"/>
      <c r="D12" s="54"/>
    </row>
    <row r="13" ht="22.5" customHeight="1" spans="1:4">
      <c r="A13" s="67" t="s">
        <v>14</v>
      </c>
      <c r="B13" s="54"/>
      <c r="C13" s="67"/>
      <c r="D13" s="54"/>
    </row>
    <row r="14" ht="22.5" customHeight="1" spans="1:4">
      <c r="A14" s="67" t="s">
        <v>15</v>
      </c>
      <c r="B14" s="54"/>
      <c r="C14" s="67"/>
      <c r="D14" s="54"/>
    </row>
    <row r="15" ht="22.5" customHeight="1" spans="1:4">
      <c r="A15" s="68" t="s">
        <v>16</v>
      </c>
      <c r="B15" s="54"/>
      <c r="C15" s="71"/>
      <c r="D15" s="54"/>
    </row>
    <row r="16" ht="22.5" customHeight="1" spans="1:4">
      <c r="A16" s="68" t="s">
        <v>17</v>
      </c>
      <c r="B16" s="54">
        <v>1002576.53</v>
      </c>
      <c r="C16" s="71"/>
      <c r="D16" s="54"/>
    </row>
    <row r="17" ht="22.5" customHeight="1" spans="1:4">
      <c r="A17" s="68"/>
      <c r="B17" s="54"/>
      <c r="C17" s="71"/>
      <c r="D17" s="54"/>
    </row>
    <row r="18" ht="22.5" customHeight="1" spans="1:4">
      <c r="A18" s="69" t="s">
        <v>18</v>
      </c>
      <c r="B18" s="70">
        <v>38174988.63</v>
      </c>
      <c r="C18" s="71" t="s">
        <v>19</v>
      </c>
      <c r="D18" s="70">
        <v>38174988.63</v>
      </c>
    </row>
    <row r="19" ht="22.5" customHeight="1" spans="1:4">
      <c r="A19" s="78" t="s">
        <v>20</v>
      </c>
      <c r="B19" s="54"/>
      <c r="C19" s="79" t="s">
        <v>21</v>
      </c>
      <c r="D19" s="65"/>
    </row>
    <row r="20" ht="22.5" customHeight="1" spans="1:4">
      <c r="A20" s="68" t="s">
        <v>22</v>
      </c>
      <c r="B20" s="70"/>
      <c r="C20" s="68" t="s">
        <v>22</v>
      </c>
      <c r="D20" s="70"/>
    </row>
    <row r="21" ht="22.5" customHeight="1" spans="1:4">
      <c r="A21" s="68" t="s">
        <v>23</v>
      </c>
      <c r="B21" s="70"/>
      <c r="C21" s="68" t="s">
        <v>24</v>
      </c>
      <c r="D21" s="70"/>
    </row>
    <row r="22" ht="22.5" customHeight="1" spans="1:4">
      <c r="A22" s="69" t="s">
        <v>25</v>
      </c>
      <c r="B22" s="70">
        <v>38174988.63</v>
      </c>
      <c r="C22" s="71" t="s">
        <v>26</v>
      </c>
      <c r="D22" s="70">
        <v>38174988.63</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D9" sqref="D9"/>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1" t="s">
        <v>529</v>
      </c>
    </row>
    <row r="2" ht="37.5" customHeight="1" spans="1:6">
      <c r="A2" s="3" t="s">
        <v>530</v>
      </c>
      <c r="B2" s="3"/>
      <c r="C2" s="3"/>
      <c r="D2" s="3"/>
      <c r="E2" s="3"/>
      <c r="F2" s="3"/>
    </row>
    <row r="3" ht="18.75" customHeight="1" spans="1:6">
      <c r="A3" s="42" t="str">
        <f>"单位名称："&amp;"元江哈尼族彝族傣族自治县教育体育局"</f>
        <v>单位名称：元江哈尼族彝族傣族自治县教育体育局</v>
      </c>
      <c r="B3" s="42"/>
      <c r="C3" s="42"/>
      <c r="D3" s="43"/>
      <c r="E3" s="43"/>
      <c r="F3" s="44" t="s">
        <v>29</v>
      </c>
    </row>
    <row r="4" ht="18.75" customHeight="1" spans="1:6">
      <c r="A4" s="12" t="s">
        <v>153</v>
      </c>
      <c r="B4" s="12" t="s">
        <v>59</v>
      </c>
      <c r="C4" s="12" t="s">
        <v>60</v>
      </c>
      <c r="D4" s="28" t="s">
        <v>531</v>
      </c>
      <c r="E4" s="28"/>
      <c r="F4" s="28"/>
    </row>
    <row r="5" ht="18.75" customHeight="1" spans="1:6">
      <c r="A5" s="12" t="s">
        <v>59</v>
      </c>
      <c r="B5" s="12" t="s">
        <v>59</v>
      </c>
      <c r="C5" s="12" t="s">
        <v>60</v>
      </c>
      <c r="D5" s="28" t="s">
        <v>34</v>
      </c>
      <c r="E5" s="28" t="s">
        <v>63</v>
      </c>
      <c r="F5" s="28" t="s">
        <v>64</v>
      </c>
    </row>
    <row r="6" ht="18.75" customHeight="1" spans="1:6">
      <c r="A6" s="13" t="s">
        <v>46</v>
      </c>
      <c r="B6" s="13">
        <v>2</v>
      </c>
      <c r="C6" s="13">
        <v>3</v>
      </c>
      <c r="D6" s="13" t="s">
        <v>49</v>
      </c>
      <c r="E6" s="13" t="s">
        <v>50</v>
      </c>
      <c r="F6" s="13" t="s">
        <v>51</v>
      </c>
    </row>
    <row r="7" ht="20.25" customHeight="1" spans="1:6">
      <c r="A7" s="45" t="s">
        <v>532</v>
      </c>
      <c r="B7" s="45" t="s">
        <v>532</v>
      </c>
      <c r="C7" s="45" t="s">
        <v>532</v>
      </c>
      <c r="D7" s="45" t="s">
        <v>532</v>
      </c>
      <c r="E7" s="45" t="s">
        <v>532</v>
      </c>
      <c r="F7" s="45" t="s">
        <v>532</v>
      </c>
    </row>
    <row r="9" customHeight="1" spans="1:6">
      <c r="A9" t="s">
        <v>533</v>
      </c>
    </row>
  </sheetData>
  <mergeCells count="6">
    <mergeCell ref="A2:F2"/>
    <mergeCell ref="A3:C3"/>
    <mergeCell ref="D4:F4"/>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38"/>
  <sheetViews>
    <sheetView showZeros="0" workbookViewId="0">
      <selection activeCell="A15" sqref="A$1:C$1048576"/>
    </sheetView>
  </sheetViews>
  <sheetFormatPr defaultColWidth="8.85" defaultRowHeight="15" customHeight="1"/>
  <cols>
    <col min="1" max="3" width="28.625" customWidth="1"/>
    <col min="4" max="4" width="11.4166666666667" customWidth="1"/>
    <col min="5" max="7" width="16.2833333333333" customWidth="1"/>
    <col min="8" max="11" width="16.4166666666667" customWidth="1"/>
    <col min="12" max="17" width="16.2833333333333" customWidth="1"/>
  </cols>
  <sheetData>
    <row r="1" customHeight="1" spans="1:17">
      <c r="A1" s="33"/>
      <c r="B1" s="33"/>
      <c r="C1" s="33"/>
      <c r="D1" s="33"/>
      <c r="E1" s="33"/>
      <c r="F1" s="33"/>
      <c r="G1" s="33"/>
      <c r="H1" s="33"/>
      <c r="I1" s="33"/>
      <c r="J1" s="33"/>
      <c r="K1" s="33"/>
      <c r="L1" s="33"/>
      <c r="M1" s="33"/>
      <c r="N1" s="33"/>
      <c r="O1" s="33"/>
      <c r="P1" s="33"/>
      <c r="Q1" s="16" t="s">
        <v>534</v>
      </c>
    </row>
    <row r="2" ht="45" customHeight="1" spans="1:17">
      <c r="A2" s="29" t="s">
        <v>535</v>
      </c>
      <c r="B2" s="29"/>
      <c r="C2" s="29"/>
      <c r="D2" s="29"/>
      <c r="E2" s="29"/>
      <c r="F2" s="29"/>
      <c r="G2" s="29"/>
      <c r="H2" s="29"/>
      <c r="I2" s="29"/>
      <c r="J2" s="29"/>
      <c r="K2" s="29"/>
      <c r="L2" s="29"/>
      <c r="M2" s="29"/>
      <c r="N2" s="34"/>
      <c r="O2" s="34"/>
      <c r="P2" s="34"/>
      <c r="Q2" s="34"/>
    </row>
    <row r="3" ht="20.25" customHeight="1" spans="1:17">
      <c r="A3" s="15" t="str">
        <f>"单位名称："&amp;"元江哈尼族彝族傣族自治县教育体育局"</f>
        <v>单位名称：元江哈尼族彝族傣族自治县教育体育局</v>
      </c>
      <c r="B3" s="15"/>
      <c r="C3" s="15"/>
      <c r="D3" s="15"/>
      <c r="E3" s="15"/>
      <c r="F3" s="15"/>
      <c r="G3" s="15"/>
      <c r="H3" s="15"/>
      <c r="I3" s="15"/>
      <c r="J3" s="15"/>
      <c r="K3" s="15"/>
      <c r="L3" s="15"/>
      <c r="M3" s="15"/>
      <c r="N3" s="15"/>
      <c r="O3" s="15"/>
      <c r="P3" s="15"/>
      <c r="Q3" s="16" t="s">
        <v>29</v>
      </c>
    </row>
    <row r="4" ht="20.25" customHeight="1" spans="1:17">
      <c r="A4" s="18" t="s">
        <v>536</v>
      </c>
      <c r="B4" s="18" t="s">
        <v>537</v>
      </c>
      <c r="C4" s="18" t="s">
        <v>538</v>
      </c>
      <c r="D4" s="18" t="s">
        <v>539</v>
      </c>
      <c r="E4" s="18" t="s">
        <v>540</v>
      </c>
      <c r="F4" s="18" t="s">
        <v>541</v>
      </c>
      <c r="G4" s="18" t="s">
        <v>160</v>
      </c>
      <c r="H4" s="18"/>
      <c r="I4" s="18"/>
      <c r="J4" s="18"/>
      <c r="K4" s="18"/>
      <c r="L4" s="18"/>
      <c r="M4" s="18"/>
      <c r="N4" s="18"/>
      <c r="O4" s="18"/>
      <c r="P4" s="18"/>
      <c r="Q4" s="18"/>
    </row>
    <row r="5" ht="20.25" customHeight="1" spans="1:17">
      <c r="A5" s="18" t="s">
        <v>542</v>
      </c>
      <c r="B5" s="18" t="s">
        <v>537</v>
      </c>
      <c r="C5" s="18" t="s">
        <v>538</v>
      </c>
      <c r="D5" s="18" t="s">
        <v>539</v>
      </c>
      <c r="E5" s="18" t="s">
        <v>540</v>
      </c>
      <c r="F5" s="18" t="s">
        <v>541</v>
      </c>
      <c r="G5" s="18" t="s">
        <v>32</v>
      </c>
      <c r="H5" s="18" t="s">
        <v>35</v>
      </c>
      <c r="I5" s="18" t="s">
        <v>543</v>
      </c>
      <c r="J5" s="18" t="s">
        <v>544</v>
      </c>
      <c r="K5" s="18" t="s">
        <v>38</v>
      </c>
      <c r="L5" s="18" t="s">
        <v>545</v>
      </c>
      <c r="M5" s="18" t="s">
        <v>62</v>
      </c>
      <c r="N5" s="18"/>
      <c r="O5" s="18"/>
      <c r="P5" s="18"/>
      <c r="Q5" s="18"/>
    </row>
    <row r="6" ht="32.4" customHeight="1" spans="1:17">
      <c r="A6" s="18"/>
      <c r="B6" s="18"/>
      <c r="C6" s="18"/>
      <c r="D6" s="18"/>
      <c r="E6" s="18"/>
      <c r="F6" s="18"/>
      <c r="G6" s="18"/>
      <c r="H6" s="18" t="s">
        <v>34</v>
      </c>
      <c r="I6" s="18"/>
      <c r="J6" s="18"/>
      <c r="K6" s="18"/>
      <c r="L6" s="18" t="s">
        <v>34</v>
      </c>
      <c r="M6" s="18" t="s">
        <v>41</v>
      </c>
      <c r="N6" s="18" t="s">
        <v>42</v>
      </c>
      <c r="O6" s="35" t="s">
        <v>43</v>
      </c>
      <c r="P6" s="35" t="s">
        <v>44</v>
      </c>
      <c r="Q6" s="35" t="s">
        <v>45</v>
      </c>
    </row>
    <row r="7" ht="20.25" customHeight="1" spans="1:17">
      <c r="A7" s="32">
        <v>1</v>
      </c>
      <c r="B7" s="32">
        <v>2</v>
      </c>
      <c r="C7" s="32">
        <v>3</v>
      </c>
      <c r="D7" s="32">
        <v>4</v>
      </c>
      <c r="E7" s="32">
        <v>5</v>
      </c>
      <c r="F7" s="32">
        <v>6</v>
      </c>
      <c r="G7" s="32">
        <v>7</v>
      </c>
      <c r="H7" s="32">
        <v>8</v>
      </c>
      <c r="I7" s="32">
        <v>9</v>
      </c>
      <c r="J7" s="32">
        <v>10</v>
      </c>
      <c r="K7" s="32">
        <v>11</v>
      </c>
      <c r="L7" s="32">
        <v>12</v>
      </c>
      <c r="M7" s="32">
        <v>13</v>
      </c>
      <c r="N7" s="32">
        <v>14</v>
      </c>
      <c r="O7" s="32">
        <v>15</v>
      </c>
      <c r="P7" s="32">
        <v>16</v>
      </c>
      <c r="Q7" s="32">
        <v>17</v>
      </c>
    </row>
    <row r="8" ht="20.25" customHeight="1" spans="1:17">
      <c r="A8" s="36" t="s">
        <v>262</v>
      </c>
      <c r="B8" s="37"/>
      <c r="C8" s="37"/>
      <c r="D8" s="38"/>
      <c r="E8" s="38"/>
      <c r="F8" s="38">
        <v>37950</v>
      </c>
      <c r="G8" s="38">
        <v>102750</v>
      </c>
      <c r="H8" s="38"/>
      <c r="I8" s="38"/>
      <c r="J8" s="39"/>
      <c r="K8" s="39"/>
      <c r="L8" s="38">
        <v>102750</v>
      </c>
      <c r="M8" s="38"/>
      <c r="N8" s="38"/>
      <c r="O8" s="38"/>
      <c r="P8" s="38"/>
      <c r="Q8" s="38">
        <v>102750</v>
      </c>
    </row>
    <row r="9" ht="20.25" customHeight="1" spans="1:17">
      <c r="A9" s="37"/>
      <c r="B9" s="37" t="s">
        <v>546</v>
      </c>
      <c r="C9" s="37" t="str">
        <f>"A02021004"&amp;"  "&amp;"A4彩色打印机"</f>
        <v>A02021004  A4彩色打印机</v>
      </c>
      <c r="D9" s="40" t="s">
        <v>547</v>
      </c>
      <c r="E9" s="25">
        <v>3</v>
      </c>
      <c r="F9" s="38">
        <v>12000</v>
      </c>
      <c r="G9" s="38">
        <v>12000</v>
      </c>
      <c r="H9" s="39"/>
      <c r="I9" s="39"/>
      <c r="J9" s="39"/>
      <c r="K9" s="39"/>
      <c r="L9" s="38">
        <v>12000</v>
      </c>
      <c r="M9" s="38"/>
      <c r="N9" s="38"/>
      <c r="O9" s="38"/>
      <c r="P9" s="38"/>
      <c r="Q9" s="38">
        <v>12000</v>
      </c>
    </row>
    <row r="10" ht="20.25" customHeight="1" spans="1:17">
      <c r="A10" s="37"/>
      <c r="B10" s="37" t="s">
        <v>548</v>
      </c>
      <c r="C10" s="37" t="str">
        <f>"A05010301"&amp;"  "&amp;"办公椅"</f>
        <v>A05010301  办公椅</v>
      </c>
      <c r="D10" s="40" t="s">
        <v>549</v>
      </c>
      <c r="E10" s="25">
        <v>6</v>
      </c>
      <c r="F10" s="38">
        <v>2940</v>
      </c>
      <c r="G10" s="38">
        <v>2940</v>
      </c>
      <c r="H10" s="39"/>
      <c r="I10" s="39"/>
      <c r="J10" s="39"/>
      <c r="K10" s="39"/>
      <c r="L10" s="38">
        <v>2940</v>
      </c>
      <c r="M10" s="38"/>
      <c r="N10" s="38"/>
      <c r="O10" s="38"/>
      <c r="P10" s="38"/>
      <c r="Q10" s="38">
        <v>2940</v>
      </c>
    </row>
    <row r="11" ht="20.25" customHeight="1" spans="1:17">
      <c r="A11" s="37"/>
      <c r="B11" s="37" t="s">
        <v>548</v>
      </c>
      <c r="C11" s="37" t="str">
        <f>"A05010301"&amp;"  "&amp;"办公椅"</f>
        <v>A05010301  办公椅</v>
      </c>
      <c r="D11" s="40" t="s">
        <v>549</v>
      </c>
      <c r="E11" s="25">
        <v>3</v>
      </c>
      <c r="F11" s="38">
        <v>1470</v>
      </c>
      <c r="G11" s="38">
        <v>1470</v>
      </c>
      <c r="H11" s="39"/>
      <c r="I11" s="39"/>
      <c r="J11" s="39"/>
      <c r="K11" s="39"/>
      <c r="L11" s="38">
        <v>1470</v>
      </c>
      <c r="M11" s="38"/>
      <c r="N11" s="38"/>
      <c r="O11" s="38"/>
      <c r="P11" s="38"/>
      <c r="Q11" s="38">
        <v>1470</v>
      </c>
    </row>
    <row r="12" ht="20.25" customHeight="1" spans="1:17">
      <c r="A12" s="37"/>
      <c r="B12" s="37" t="s">
        <v>550</v>
      </c>
      <c r="C12" s="37" t="str">
        <f>"A05010202"&amp;"  "&amp;"会议桌"</f>
        <v>A05010202  会议桌</v>
      </c>
      <c r="D12" s="40" t="s">
        <v>547</v>
      </c>
      <c r="E12" s="25">
        <v>1</v>
      </c>
      <c r="F12" s="38">
        <v>1980</v>
      </c>
      <c r="G12" s="38">
        <v>1980</v>
      </c>
      <c r="H12" s="39"/>
      <c r="I12" s="39"/>
      <c r="J12" s="39"/>
      <c r="K12" s="39"/>
      <c r="L12" s="38">
        <v>1980</v>
      </c>
      <c r="M12" s="38"/>
      <c r="N12" s="38"/>
      <c r="O12" s="38"/>
      <c r="P12" s="38"/>
      <c r="Q12" s="38">
        <v>1980</v>
      </c>
    </row>
    <row r="13" ht="20.25" customHeight="1" spans="1:17">
      <c r="A13" s="37"/>
      <c r="B13" s="37" t="s">
        <v>551</v>
      </c>
      <c r="C13" s="37" t="str">
        <f>"A02010108"&amp;"  "&amp;"便携式计算机"</f>
        <v>A02010108  便携式计算机</v>
      </c>
      <c r="D13" s="40" t="s">
        <v>547</v>
      </c>
      <c r="E13" s="25">
        <v>1</v>
      </c>
      <c r="F13" s="38"/>
      <c r="G13" s="38">
        <v>9000</v>
      </c>
      <c r="H13" s="39"/>
      <c r="I13" s="39"/>
      <c r="J13" s="39"/>
      <c r="K13" s="39"/>
      <c r="L13" s="38">
        <v>9000</v>
      </c>
      <c r="M13" s="38"/>
      <c r="N13" s="38"/>
      <c r="O13" s="38"/>
      <c r="P13" s="38"/>
      <c r="Q13" s="38">
        <v>9000</v>
      </c>
    </row>
    <row r="14" ht="20.25" customHeight="1" spans="1:17">
      <c r="A14" s="37"/>
      <c r="B14" s="37" t="s">
        <v>552</v>
      </c>
      <c r="C14" s="37" t="str">
        <f>"A05010201"&amp;"  "&amp;"办公桌"</f>
        <v>A05010201  办公桌</v>
      </c>
      <c r="D14" s="40" t="s">
        <v>553</v>
      </c>
      <c r="E14" s="25">
        <v>2</v>
      </c>
      <c r="F14" s="38">
        <v>1600</v>
      </c>
      <c r="G14" s="38">
        <v>1600</v>
      </c>
      <c r="H14" s="39"/>
      <c r="I14" s="39"/>
      <c r="J14" s="39"/>
      <c r="K14" s="39"/>
      <c r="L14" s="38">
        <v>1600</v>
      </c>
      <c r="M14" s="38"/>
      <c r="N14" s="38"/>
      <c r="O14" s="38"/>
      <c r="P14" s="38"/>
      <c r="Q14" s="38">
        <v>1600</v>
      </c>
    </row>
    <row r="15" ht="20.25" customHeight="1" spans="1:17">
      <c r="A15" s="37"/>
      <c r="B15" s="37" t="s">
        <v>550</v>
      </c>
      <c r="C15" s="37" t="str">
        <f>"A05010202"&amp;"  "&amp;"会议桌"</f>
        <v>A05010202  会议桌</v>
      </c>
      <c r="D15" s="40" t="s">
        <v>547</v>
      </c>
      <c r="E15" s="25">
        <v>2</v>
      </c>
      <c r="F15" s="38">
        <v>2960</v>
      </c>
      <c r="G15" s="38">
        <v>2960</v>
      </c>
      <c r="H15" s="39"/>
      <c r="I15" s="39"/>
      <c r="J15" s="39"/>
      <c r="K15" s="39"/>
      <c r="L15" s="38">
        <v>2960</v>
      </c>
      <c r="M15" s="38"/>
      <c r="N15" s="38"/>
      <c r="O15" s="38"/>
      <c r="P15" s="38"/>
      <c r="Q15" s="38">
        <v>2960</v>
      </c>
    </row>
    <row r="16" ht="20.25" customHeight="1" spans="1:17">
      <c r="A16" s="37"/>
      <c r="B16" s="37" t="s">
        <v>554</v>
      </c>
      <c r="C16" s="37" t="str">
        <f>"A05040101"&amp;"  "&amp;"复印纸"</f>
        <v>A05040101  复印纸</v>
      </c>
      <c r="D16" s="40" t="s">
        <v>555</v>
      </c>
      <c r="E16" s="25">
        <v>300</v>
      </c>
      <c r="F16" s="38"/>
      <c r="G16" s="38">
        <v>9000</v>
      </c>
      <c r="H16" s="39"/>
      <c r="I16" s="39"/>
      <c r="J16" s="39"/>
      <c r="K16" s="39"/>
      <c r="L16" s="38">
        <v>9000</v>
      </c>
      <c r="M16" s="38"/>
      <c r="N16" s="38"/>
      <c r="O16" s="38"/>
      <c r="P16" s="38"/>
      <c r="Q16" s="38">
        <v>9000</v>
      </c>
    </row>
    <row r="17" ht="20.25" customHeight="1" spans="1:17">
      <c r="A17" s="37"/>
      <c r="B17" s="37" t="s">
        <v>556</v>
      </c>
      <c r="C17" s="37" t="str">
        <f>"A05010601"&amp;"  "&amp;"木质架类"</f>
        <v>A05010601  木质架类</v>
      </c>
      <c r="D17" s="40" t="s">
        <v>557</v>
      </c>
      <c r="E17" s="25">
        <v>1</v>
      </c>
      <c r="F17" s="38">
        <v>3460</v>
      </c>
      <c r="G17" s="38">
        <v>3460</v>
      </c>
      <c r="H17" s="39"/>
      <c r="I17" s="39"/>
      <c r="J17" s="39"/>
      <c r="K17" s="39"/>
      <c r="L17" s="38">
        <v>3460</v>
      </c>
      <c r="M17" s="38"/>
      <c r="N17" s="38"/>
      <c r="O17" s="38"/>
      <c r="P17" s="38"/>
      <c r="Q17" s="38">
        <v>3460</v>
      </c>
    </row>
    <row r="18" ht="20.25" customHeight="1" spans="1:17">
      <c r="A18" s="37"/>
      <c r="B18" s="37" t="s">
        <v>548</v>
      </c>
      <c r="C18" s="37" t="str">
        <f>"A05010301"&amp;"  "&amp;"办公椅"</f>
        <v>A05010301  办公椅</v>
      </c>
      <c r="D18" s="40" t="s">
        <v>549</v>
      </c>
      <c r="E18" s="25">
        <v>1</v>
      </c>
      <c r="F18" s="38">
        <v>600</v>
      </c>
      <c r="G18" s="38">
        <v>600</v>
      </c>
      <c r="H18" s="39"/>
      <c r="I18" s="39"/>
      <c r="J18" s="39"/>
      <c r="K18" s="39"/>
      <c r="L18" s="38">
        <v>600</v>
      </c>
      <c r="M18" s="38"/>
      <c r="N18" s="38"/>
      <c r="O18" s="38"/>
      <c r="P18" s="38"/>
      <c r="Q18" s="38">
        <v>600</v>
      </c>
    </row>
    <row r="19" ht="20.25" customHeight="1" spans="1:17">
      <c r="A19" s="37"/>
      <c r="B19" s="37" t="s">
        <v>556</v>
      </c>
      <c r="C19" s="37" t="str">
        <f>"A05010601"&amp;"  "&amp;"木质架类"</f>
        <v>A05010601  木质架类</v>
      </c>
      <c r="D19" s="40" t="s">
        <v>557</v>
      </c>
      <c r="E19" s="25">
        <v>2</v>
      </c>
      <c r="F19" s="38">
        <v>2780</v>
      </c>
      <c r="G19" s="38">
        <v>2780</v>
      </c>
      <c r="H19" s="39"/>
      <c r="I19" s="39"/>
      <c r="J19" s="39"/>
      <c r="K19" s="39"/>
      <c r="L19" s="38">
        <v>2780</v>
      </c>
      <c r="M19" s="38"/>
      <c r="N19" s="38"/>
      <c r="O19" s="38"/>
      <c r="P19" s="38"/>
      <c r="Q19" s="38">
        <v>2780</v>
      </c>
    </row>
    <row r="20" ht="20.25" customHeight="1" spans="1:17">
      <c r="A20" s="37"/>
      <c r="B20" s="37" t="s">
        <v>558</v>
      </c>
      <c r="C20" s="37" t="str">
        <f>"A02021203"&amp;"  "&amp;"装订机"</f>
        <v>A02021203  装订机</v>
      </c>
      <c r="D20" s="40" t="s">
        <v>547</v>
      </c>
      <c r="E20" s="25">
        <v>1</v>
      </c>
      <c r="F20" s="38">
        <v>3000</v>
      </c>
      <c r="G20" s="38">
        <v>3000</v>
      </c>
      <c r="H20" s="39"/>
      <c r="I20" s="39"/>
      <c r="J20" s="39"/>
      <c r="K20" s="39"/>
      <c r="L20" s="38">
        <v>3000</v>
      </c>
      <c r="M20" s="38"/>
      <c r="N20" s="38"/>
      <c r="O20" s="38"/>
      <c r="P20" s="38"/>
      <c r="Q20" s="38">
        <v>3000</v>
      </c>
    </row>
    <row r="21" ht="20.25" customHeight="1" spans="1:17">
      <c r="A21" s="37"/>
      <c r="B21" s="37" t="s">
        <v>559</v>
      </c>
      <c r="C21" s="37" t="str">
        <f>"A05010303"&amp;"  "&amp;"会议椅"</f>
        <v>A05010303  会议椅</v>
      </c>
      <c r="D21" s="40" t="s">
        <v>549</v>
      </c>
      <c r="E21" s="25">
        <v>26</v>
      </c>
      <c r="F21" s="38">
        <v>4160</v>
      </c>
      <c r="G21" s="38">
        <v>4160</v>
      </c>
      <c r="H21" s="39"/>
      <c r="I21" s="39"/>
      <c r="J21" s="39"/>
      <c r="K21" s="39"/>
      <c r="L21" s="38">
        <v>4160</v>
      </c>
      <c r="M21" s="38"/>
      <c r="N21" s="38"/>
      <c r="O21" s="38"/>
      <c r="P21" s="38"/>
      <c r="Q21" s="38">
        <v>4160</v>
      </c>
    </row>
    <row r="22" ht="20.25" customHeight="1" spans="1:17">
      <c r="A22" s="37"/>
      <c r="B22" s="37" t="s">
        <v>560</v>
      </c>
      <c r="C22" s="37" t="str">
        <f>"A05040101"&amp;"  "&amp;"复印纸"</f>
        <v>A05040101  复印纸</v>
      </c>
      <c r="D22" s="40" t="s">
        <v>555</v>
      </c>
      <c r="E22" s="25">
        <v>1800</v>
      </c>
      <c r="F22" s="38"/>
      <c r="G22" s="38">
        <v>46800</v>
      </c>
      <c r="H22" s="39"/>
      <c r="I22" s="39"/>
      <c r="J22" s="39"/>
      <c r="K22" s="39"/>
      <c r="L22" s="38">
        <v>46800</v>
      </c>
      <c r="M22" s="38"/>
      <c r="N22" s="38"/>
      <c r="O22" s="38"/>
      <c r="P22" s="38"/>
      <c r="Q22" s="38">
        <v>46800</v>
      </c>
    </row>
    <row r="23" ht="20.25" customHeight="1" spans="1:17">
      <c r="A23" s="37"/>
      <c r="B23" s="37" t="s">
        <v>561</v>
      </c>
      <c r="C23" s="37" t="str">
        <f>"A02021301"&amp;"  "&amp;"碎纸机"</f>
        <v>A02021301  碎纸机</v>
      </c>
      <c r="D23" s="40" t="s">
        <v>547</v>
      </c>
      <c r="E23" s="25">
        <v>1</v>
      </c>
      <c r="F23" s="38">
        <v>1000</v>
      </c>
      <c r="G23" s="38">
        <v>1000</v>
      </c>
      <c r="H23" s="39"/>
      <c r="I23" s="39"/>
      <c r="J23" s="39"/>
      <c r="K23" s="39"/>
      <c r="L23" s="38">
        <v>1000</v>
      </c>
      <c r="M23" s="38"/>
      <c r="N23" s="38"/>
      <c r="O23" s="38"/>
      <c r="P23" s="38"/>
      <c r="Q23" s="38">
        <v>1000</v>
      </c>
    </row>
    <row r="24" ht="20.25" customHeight="1" spans="1:17">
      <c r="A24" s="36" t="s">
        <v>205</v>
      </c>
      <c r="B24" s="37"/>
      <c r="C24" s="37"/>
      <c r="D24" s="37"/>
      <c r="E24" s="37"/>
      <c r="F24" s="38">
        <v>54100</v>
      </c>
      <c r="G24" s="38">
        <v>100100</v>
      </c>
      <c r="H24" s="38">
        <v>100100</v>
      </c>
      <c r="I24" s="38"/>
      <c r="J24" s="39"/>
      <c r="K24" s="39"/>
      <c r="L24" s="38"/>
      <c r="M24" s="38"/>
      <c r="N24" s="38"/>
      <c r="O24" s="38"/>
      <c r="P24" s="38"/>
      <c r="Q24" s="38"/>
    </row>
    <row r="25" ht="20.25" customHeight="1" spans="1:17">
      <c r="A25" s="37"/>
      <c r="B25" s="37" t="s">
        <v>561</v>
      </c>
      <c r="C25" s="37" t="str">
        <f>"A02021301"&amp;"  "&amp;"碎纸机"</f>
        <v>A02021301  碎纸机</v>
      </c>
      <c r="D25" s="40" t="s">
        <v>547</v>
      </c>
      <c r="E25" s="25">
        <v>3</v>
      </c>
      <c r="F25" s="38">
        <v>3000</v>
      </c>
      <c r="G25" s="38">
        <v>3000</v>
      </c>
      <c r="H25" s="39">
        <v>3000</v>
      </c>
      <c r="I25" s="39"/>
      <c r="J25" s="39"/>
      <c r="K25" s="39"/>
      <c r="L25" s="38"/>
      <c r="M25" s="38"/>
      <c r="N25" s="38"/>
      <c r="O25" s="38"/>
      <c r="P25" s="38"/>
      <c r="Q25" s="38"/>
    </row>
    <row r="26" ht="20.25" customHeight="1" spans="1:17">
      <c r="A26" s="37"/>
      <c r="B26" s="37" t="s">
        <v>562</v>
      </c>
      <c r="C26" s="37" t="str">
        <f>"A02061804"&amp;"  "&amp;"空调机"</f>
        <v>A02061804  空调机</v>
      </c>
      <c r="D26" s="40" t="s">
        <v>547</v>
      </c>
      <c r="E26" s="25">
        <v>4</v>
      </c>
      <c r="F26" s="38">
        <v>13200</v>
      </c>
      <c r="G26" s="38">
        <v>13200</v>
      </c>
      <c r="H26" s="39">
        <v>13200</v>
      </c>
      <c r="I26" s="39"/>
      <c r="J26" s="39"/>
      <c r="K26" s="39"/>
      <c r="L26" s="38"/>
      <c r="M26" s="38"/>
      <c r="N26" s="38"/>
      <c r="O26" s="38"/>
      <c r="P26" s="38"/>
      <c r="Q26" s="38"/>
    </row>
    <row r="27" ht="20.25" customHeight="1" spans="1:17">
      <c r="A27" s="37"/>
      <c r="B27" s="37" t="s">
        <v>563</v>
      </c>
      <c r="C27" s="37" t="str">
        <f>"A02020100"&amp;"  "&amp;"复印机"</f>
        <v>A02020100  复印机</v>
      </c>
      <c r="D27" s="40" t="s">
        <v>547</v>
      </c>
      <c r="E27" s="25">
        <v>1</v>
      </c>
      <c r="F27" s="38">
        <v>14000</v>
      </c>
      <c r="G27" s="38">
        <v>14000</v>
      </c>
      <c r="H27" s="39">
        <v>14000</v>
      </c>
      <c r="I27" s="39"/>
      <c r="J27" s="39"/>
      <c r="K27" s="39"/>
      <c r="L27" s="38"/>
      <c r="M27" s="38"/>
      <c r="N27" s="38"/>
      <c r="O27" s="38"/>
      <c r="P27" s="38"/>
      <c r="Q27" s="38"/>
    </row>
    <row r="28" ht="20.25" customHeight="1" spans="1:17">
      <c r="A28" s="37"/>
      <c r="B28" s="37" t="s">
        <v>564</v>
      </c>
      <c r="C28" s="37" t="str">
        <f>"A02020400"&amp;"  "&amp;"多功能一体机"</f>
        <v>A02020400  多功能一体机</v>
      </c>
      <c r="D28" s="40" t="s">
        <v>547</v>
      </c>
      <c r="E28" s="25">
        <v>2</v>
      </c>
      <c r="F28" s="38">
        <v>7700</v>
      </c>
      <c r="G28" s="38">
        <v>7700</v>
      </c>
      <c r="H28" s="39">
        <v>7700</v>
      </c>
      <c r="I28" s="39"/>
      <c r="J28" s="39"/>
      <c r="K28" s="39"/>
      <c r="L28" s="38"/>
      <c r="M28" s="38"/>
      <c r="N28" s="38"/>
      <c r="O28" s="38"/>
      <c r="P28" s="38"/>
      <c r="Q28" s="38"/>
    </row>
    <row r="29" ht="20.25" customHeight="1" spans="1:17">
      <c r="A29" s="37"/>
      <c r="B29" s="37" t="s">
        <v>565</v>
      </c>
      <c r="C29" s="37" t="str">
        <f>"A02020400"&amp;"  "&amp;"多功能一体机"</f>
        <v>A02020400  多功能一体机</v>
      </c>
      <c r="D29" s="40" t="s">
        <v>547</v>
      </c>
      <c r="E29" s="25">
        <v>6</v>
      </c>
      <c r="F29" s="38">
        <v>16200</v>
      </c>
      <c r="G29" s="38">
        <v>16200</v>
      </c>
      <c r="H29" s="39">
        <v>16200</v>
      </c>
      <c r="I29" s="39"/>
      <c r="J29" s="39"/>
      <c r="K29" s="39"/>
      <c r="L29" s="38"/>
      <c r="M29" s="38"/>
      <c r="N29" s="38"/>
      <c r="O29" s="38"/>
      <c r="P29" s="38"/>
      <c r="Q29" s="38"/>
    </row>
    <row r="30" ht="20.25" customHeight="1" spans="1:17">
      <c r="A30" s="37"/>
      <c r="B30" s="37" t="s">
        <v>566</v>
      </c>
      <c r="C30" s="37" t="str">
        <f>"A02010105"&amp;"  "&amp;"台式计算机"</f>
        <v>A02010105  台式计算机</v>
      </c>
      <c r="D30" s="40" t="s">
        <v>547</v>
      </c>
      <c r="E30" s="25">
        <v>5</v>
      </c>
      <c r="F30" s="38"/>
      <c r="G30" s="38">
        <v>30000</v>
      </c>
      <c r="H30" s="39">
        <v>30000</v>
      </c>
      <c r="I30" s="39"/>
      <c r="J30" s="39"/>
      <c r="K30" s="39"/>
      <c r="L30" s="38"/>
      <c r="M30" s="38"/>
      <c r="N30" s="38"/>
      <c r="O30" s="38"/>
      <c r="P30" s="38"/>
      <c r="Q30" s="38"/>
    </row>
    <row r="31" ht="20.25" customHeight="1" spans="1:17">
      <c r="A31" s="37"/>
      <c r="B31" s="37" t="s">
        <v>551</v>
      </c>
      <c r="C31" s="37" t="str">
        <f>"A02010108"&amp;"  "&amp;"便携式计算机"</f>
        <v>A02010108  便携式计算机</v>
      </c>
      <c r="D31" s="40" t="s">
        <v>547</v>
      </c>
      <c r="E31" s="25">
        <v>2</v>
      </c>
      <c r="F31" s="38"/>
      <c r="G31" s="38">
        <v>16000</v>
      </c>
      <c r="H31" s="39">
        <v>16000</v>
      </c>
      <c r="I31" s="39"/>
      <c r="J31" s="39"/>
      <c r="K31" s="39"/>
      <c r="L31" s="38"/>
      <c r="M31" s="38"/>
      <c r="N31" s="38"/>
      <c r="O31" s="38"/>
      <c r="P31" s="38"/>
      <c r="Q31" s="38"/>
    </row>
    <row r="32" ht="20.25" customHeight="1" spans="1:17">
      <c r="A32" s="36" t="s">
        <v>259</v>
      </c>
      <c r="B32" s="37"/>
      <c r="C32" s="37"/>
      <c r="D32" s="37"/>
      <c r="E32" s="37"/>
      <c r="F32" s="38">
        <v>1015500</v>
      </c>
      <c r="G32" s="38">
        <v>1015500</v>
      </c>
      <c r="H32" s="38">
        <v>1015500</v>
      </c>
      <c r="I32" s="38"/>
      <c r="J32" s="39"/>
      <c r="K32" s="39"/>
      <c r="L32" s="38"/>
      <c r="M32" s="38"/>
      <c r="N32" s="38"/>
      <c r="O32" s="38"/>
      <c r="P32" s="38"/>
      <c r="Q32" s="38"/>
    </row>
    <row r="33" ht="20.25" customHeight="1" spans="1:17">
      <c r="A33" s="37"/>
      <c r="B33" s="37" t="s">
        <v>567</v>
      </c>
      <c r="C33" s="37" t="str">
        <f>"A02091103"&amp;"  "&amp;"摄录一体机"</f>
        <v>A02091103  摄录一体机</v>
      </c>
      <c r="D33" s="40" t="s">
        <v>568</v>
      </c>
      <c r="E33" s="25">
        <v>75</v>
      </c>
      <c r="F33" s="38">
        <v>937500</v>
      </c>
      <c r="G33" s="38">
        <v>937500</v>
      </c>
      <c r="H33" s="39">
        <v>937500</v>
      </c>
      <c r="I33" s="39"/>
      <c r="J33" s="39"/>
      <c r="K33" s="39"/>
      <c r="L33" s="38"/>
      <c r="M33" s="38"/>
      <c r="N33" s="38"/>
      <c r="O33" s="38"/>
      <c r="P33" s="38"/>
      <c r="Q33" s="38"/>
    </row>
    <row r="34" ht="20.25" customHeight="1" spans="1:17">
      <c r="A34" s="37"/>
      <c r="B34" s="37" t="s">
        <v>569</v>
      </c>
      <c r="C34" s="37" t="str">
        <f>"A02020800"&amp;"  "&amp;"触控一体机"</f>
        <v>A02020800  触控一体机</v>
      </c>
      <c r="D34" s="40" t="s">
        <v>568</v>
      </c>
      <c r="E34" s="25">
        <v>4</v>
      </c>
      <c r="F34" s="38">
        <v>78000</v>
      </c>
      <c r="G34" s="38">
        <v>78000</v>
      </c>
      <c r="H34" s="39">
        <v>78000</v>
      </c>
      <c r="I34" s="39"/>
      <c r="J34" s="39"/>
      <c r="K34" s="39"/>
      <c r="L34" s="38"/>
      <c r="M34" s="38"/>
      <c r="N34" s="38"/>
      <c r="O34" s="38"/>
      <c r="P34" s="38"/>
      <c r="Q34" s="38"/>
    </row>
    <row r="35" ht="20.25" customHeight="1" spans="1:17">
      <c r="A35" s="36" t="s">
        <v>194</v>
      </c>
      <c r="B35" s="37"/>
      <c r="C35" s="37"/>
      <c r="D35" s="37"/>
      <c r="E35" s="37"/>
      <c r="F35" s="38"/>
      <c r="G35" s="38">
        <v>17000</v>
      </c>
      <c r="H35" s="38">
        <v>17000</v>
      </c>
      <c r="I35" s="38"/>
      <c r="J35" s="39"/>
      <c r="K35" s="39"/>
      <c r="L35" s="38"/>
      <c r="M35" s="38"/>
      <c r="N35" s="38"/>
      <c r="O35" s="38"/>
      <c r="P35" s="38"/>
      <c r="Q35" s="38"/>
    </row>
    <row r="36" ht="20.25" customHeight="1" spans="1:17">
      <c r="A36" s="37"/>
      <c r="B36" s="37" t="s">
        <v>570</v>
      </c>
      <c r="C36" s="37" t="str">
        <f>"C1804010201"&amp;"  "&amp;"机动车保险服务"</f>
        <v>C1804010201  机动车保险服务</v>
      </c>
      <c r="D36" s="40" t="s">
        <v>446</v>
      </c>
      <c r="E36" s="25">
        <v>1</v>
      </c>
      <c r="F36" s="38"/>
      <c r="G36" s="38">
        <v>6000</v>
      </c>
      <c r="H36" s="39">
        <v>6000</v>
      </c>
      <c r="I36" s="39"/>
      <c r="J36" s="39"/>
      <c r="K36" s="39"/>
      <c r="L36" s="38"/>
      <c r="M36" s="38"/>
      <c r="N36" s="38"/>
      <c r="O36" s="38"/>
      <c r="P36" s="38"/>
      <c r="Q36" s="38"/>
    </row>
    <row r="37" ht="20.25" customHeight="1" spans="1:17">
      <c r="A37" s="37"/>
      <c r="B37" s="37" t="s">
        <v>571</v>
      </c>
      <c r="C37" s="37" t="str">
        <f>"C23120302"&amp;"  "&amp;"车辆加油、添加燃料服务"</f>
        <v>C23120302  车辆加油、添加燃料服务</v>
      </c>
      <c r="D37" s="40" t="s">
        <v>446</v>
      </c>
      <c r="E37" s="25">
        <v>1</v>
      </c>
      <c r="F37" s="38"/>
      <c r="G37" s="38">
        <v>11000</v>
      </c>
      <c r="H37" s="39">
        <v>11000</v>
      </c>
      <c r="I37" s="39"/>
      <c r="J37" s="39"/>
      <c r="K37" s="39"/>
      <c r="L37" s="38"/>
      <c r="M37" s="38"/>
      <c r="N37" s="38"/>
      <c r="O37" s="38"/>
      <c r="P37" s="38"/>
      <c r="Q37" s="38"/>
    </row>
    <row r="38" ht="20.25" customHeight="1" spans="1:17">
      <c r="A38" s="25" t="s">
        <v>32</v>
      </c>
      <c r="B38" s="25"/>
      <c r="C38" s="25"/>
      <c r="D38" s="40"/>
      <c r="E38" s="40"/>
      <c r="F38" s="38">
        <v>1107550</v>
      </c>
      <c r="G38" s="38">
        <v>1235350</v>
      </c>
      <c r="H38" s="38">
        <v>1132600</v>
      </c>
      <c r="I38" s="38"/>
      <c r="J38" s="38"/>
      <c r="K38" s="38"/>
      <c r="L38" s="38">
        <v>102750</v>
      </c>
      <c r="M38" s="38"/>
      <c r="N38" s="38"/>
      <c r="O38" s="38"/>
      <c r="P38" s="38"/>
      <c r="Q38" s="38">
        <v>102750</v>
      </c>
    </row>
  </sheetData>
  <mergeCells count="17">
    <mergeCell ref="A1:M1"/>
    <mergeCell ref="A2:Q2"/>
    <mergeCell ref="A3:M3"/>
    <mergeCell ref="G4:Q4"/>
    <mergeCell ref="L5:Q5"/>
    <mergeCell ref="A38:E38"/>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0"/>
  <sheetViews>
    <sheetView showZeros="0" workbookViewId="0">
      <selection activeCell="A22" sqref="A22"/>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16"/>
      <c r="B1" s="16"/>
      <c r="C1" s="16"/>
      <c r="D1" s="16"/>
      <c r="E1" s="16"/>
      <c r="F1" s="16"/>
      <c r="G1" s="16"/>
      <c r="H1" s="16"/>
      <c r="I1" s="16"/>
      <c r="J1" s="16"/>
      <c r="K1" s="16"/>
      <c r="L1" s="16"/>
      <c r="M1" s="16"/>
      <c r="N1" s="16" t="s">
        <v>572</v>
      </c>
    </row>
    <row r="2" ht="45" customHeight="1" spans="1:14">
      <c r="A2" s="29" t="s">
        <v>573</v>
      </c>
      <c r="B2" s="29"/>
      <c r="C2" s="29"/>
      <c r="D2" s="29"/>
      <c r="E2" s="29"/>
      <c r="F2" s="29"/>
      <c r="G2" s="29"/>
      <c r="H2" s="29"/>
      <c r="I2" s="29"/>
      <c r="J2" s="29"/>
      <c r="K2" s="29"/>
      <c r="L2" s="29"/>
      <c r="M2" s="29"/>
      <c r="N2" s="29"/>
    </row>
    <row r="3" ht="20.25" customHeight="1" spans="1:14">
      <c r="A3" s="15" t="str">
        <f>"单位名称："&amp;"元江哈尼族彝族傣族自治县教育体育局"</f>
        <v>单位名称：元江哈尼族彝族傣族自治县教育体育局</v>
      </c>
      <c r="B3" s="15"/>
      <c r="C3" s="15"/>
      <c r="D3" s="15"/>
      <c r="E3" s="15"/>
      <c r="F3" s="15"/>
      <c r="G3" s="15"/>
      <c r="H3" s="15"/>
      <c r="I3" s="16"/>
      <c r="J3" s="16"/>
      <c r="K3" s="16"/>
      <c r="L3" s="16"/>
      <c r="M3" s="16"/>
      <c r="N3" s="16" t="s">
        <v>29</v>
      </c>
    </row>
    <row r="4" ht="27.15" customHeight="1" spans="1:14">
      <c r="A4" s="30" t="s">
        <v>536</v>
      </c>
      <c r="B4" s="30" t="s">
        <v>574</v>
      </c>
      <c r="C4" s="30" t="s">
        <v>575</v>
      </c>
      <c r="D4" s="30" t="s">
        <v>160</v>
      </c>
      <c r="E4" s="30"/>
      <c r="F4" s="30"/>
      <c r="G4" s="30"/>
      <c r="H4" s="30"/>
      <c r="I4" s="30"/>
      <c r="J4" s="30"/>
      <c r="K4" s="30"/>
      <c r="L4" s="30"/>
      <c r="M4" s="30"/>
      <c r="N4" s="30"/>
    </row>
    <row r="5" ht="23.4" customHeight="1" spans="1:14">
      <c r="A5" s="30" t="s">
        <v>542</v>
      </c>
      <c r="B5" s="30"/>
      <c r="C5" s="30" t="s">
        <v>576</v>
      </c>
      <c r="D5" s="30" t="s">
        <v>32</v>
      </c>
      <c r="E5" s="30" t="s">
        <v>35</v>
      </c>
      <c r="F5" s="30" t="s">
        <v>543</v>
      </c>
      <c r="G5" s="30" t="s">
        <v>544</v>
      </c>
      <c r="H5" s="30" t="s">
        <v>38</v>
      </c>
      <c r="I5" s="30" t="s">
        <v>545</v>
      </c>
      <c r="J5" s="30"/>
      <c r="K5" s="30"/>
      <c r="L5" s="30"/>
      <c r="M5" s="30"/>
      <c r="N5" s="30"/>
    </row>
    <row r="6" ht="28.65" customHeight="1" spans="1:14">
      <c r="A6" s="30"/>
      <c r="B6" s="30"/>
      <c r="C6" s="30"/>
      <c r="D6" s="30"/>
      <c r="E6" s="30" t="s">
        <v>34</v>
      </c>
      <c r="F6" s="30"/>
      <c r="G6" s="30"/>
      <c r="H6" s="30"/>
      <c r="I6" s="30" t="s">
        <v>34</v>
      </c>
      <c r="J6" s="30" t="s">
        <v>41</v>
      </c>
      <c r="K6" s="30" t="s">
        <v>42</v>
      </c>
      <c r="L6" s="31" t="s">
        <v>43</v>
      </c>
      <c r="M6" s="31" t="s">
        <v>44</v>
      </c>
      <c r="N6" s="31" t="s">
        <v>45</v>
      </c>
    </row>
    <row r="7" ht="20.25" customHeight="1" spans="1:14">
      <c r="A7" s="32">
        <v>1</v>
      </c>
      <c r="B7" s="32">
        <v>2</v>
      </c>
      <c r="C7" s="32">
        <v>3</v>
      </c>
      <c r="D7" s="32">
        <v>4</v>
      </c>
      <c r="E7" s="32">
        <v>5</v>
      </c>
      <c r="F7" s="32">
        <v>6</v>
      </c>
      <c r="G7" s="32">
        <v>7</v>
      </c>
      <c r="H7" s="32">
        <v>8</v>
      </c>
      <c r="I7" s="32">
        <v>9</v>
      </c>
      <c r="J7" s="32">
        <v>10</v>
      </c>
      <c r="K7" s="32">
        <v>11</v>
      </c>
      <c r="L7" s="32">
        <v>12</v>
      </c>
      <c r="M7" s="32">
        <v>13</v>
      </c>
      <c r="N7" s="32">
        <v>14</v>
      </c>
    </row>
    <row r="8" ht="20.25" customHeight="1" spans="1:14">
      <c r="A8" s="25" t="s">
        <v>532</v>
      </c>
      <c r="B8" s="25" t="s">
        <v>532</v>
      </c>
      <c r="C8" s="25" t="s">
        <v>532</v>
      </c>
      <c r="D8" s="25" t="s">
        <v>532</v>
      </c>
      <c r="E8" s="25" t="s">
        <v>532</v>
      </c>
      <c r="F8" s="25" t="s">
        <v>532</v>
      </c>
      <c r="G8" s="25" t="s">
        <v>532</v>
      </c>
      <c r="H8" s="25" t="s">
        <v>532</v>
      </c>
      <c r="I8" s="25" t="s">
        <v>532</v>
      </c>
      <c r="J8" s="25" t="s">
        <v>532</v>
      </c>
      <c r="K8" s="25" t="s">
        <v>532</v>
      </c>
      <c r="L8" s="25" t="s">
        <v>532</v>
      </c>
      <c r="M8" s="25" t="s">
        <v>532</v>
      </c>
      <c r="N8" s="25" t="s">
        <v>532</v>
      </c>
    </row>
    <row r="10" customHeight="1" spans="1:14">
      <c r="A10" s="26" t="s">
        <v>577</v>
      </c>
    </row>
  </sheetData>
  <mergeCells count="13">
    <mergeCell ref="A1:I1"/>
    <mergeCell ref="A2:N2"/>
    <mergeCell ref="A3:H3"/>
    <mergeCell ref="D4:N4"/>
    <mergeCell ref="I5:N5"/>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9"/>
  <sheetViews>
    <sheetView showZeros="0" workbookViewId="0">
      <selection activeCell="C15" sqref="C15"/>
    </sheetView>
  </sheetViews>
  <sheetFormatPr defaultColWidth="8.85" defaultRowHeight="15" customHeight="1"/>
  <cols>
    <col min="1" max="1" width="16.875" customWidth="1"/>
    <col min="2" max="14" width="17.1416666666667" customWidth="1"/>
  </cols>
  <sheetData>
    <row r="1" ht="24.15" customHeight="1" spans="1:14">
      <c r="A1" s="15"/>
      <c r="B1" s="15"/>
      <c r="C1" s="15"/>
      <c r="D1" s="15"/>
      <c r="E1" s="15"/>
      <c r="F1" s="15"/>
      <c r="G1" s="15"/>
      <c r="H1" s="15"/>
      <c r="I1" s="15"/>
      <c r="J1" s="15"/>
      <c r="K1" s="15"/>
      <c r="L1" s="15"/>
      <c r="M1" s="15"/>
      <c r="N1" s="16" t="s">
        <v>578</v>
      </c>
    </row>
    <row r="2" ht="45.15" customHeight="1" spans="1:14">
      <c r="A2" s="22" t="s">
        <v>579</v>
      </c>
      <c r="B2" s="22"/>
      <c r="C2" s="22"/>
      <c r="D2" s="22"/>
      <c r="E2" s="22"/>
      <c r="F2" s="22"/>
      <c r="G2" s="22"/>
      <c r="H2" s="22"/>
      <c r="I2" s="22"/>
      <c r="J2" s="22"/>
      <c r="K2" s="22"/>
      <c r="L2" s="22"/>
      <c r="M2" s="22"/>
      <c r="N2" s="22"/>
    </row>
    <row r="3" ht="18.75" customHeight="1" spans="1:14">
      <c r="A3" s="15" t="str">
        <f>"单位名称："&amp;"元江哈尼族彝族傣族自治县教育体育局"</f>
        <v>单位名称：元江哈尼族彝族傣族自治县教育体育局</v>
      </c>
      <c r="B3" s="15"/>
      <c r="C3" s="15"/>
      <c r="D3" s="15"/>
      <c r="E3" s="15"/>
      <c r="F3" s="15"/>
      <c r="G3" s="15"/>
      <c r="H3" s="15"/>
      <c r="I3" s="15"/>
      <c r="J3" s="15"/>
      <c r="K3" s="15"/>
      <c r="L3" s="15"/>
      <c r="M3" s="15"/>
      <c r="N3" s="16" t="s">
        <v>29</v>
      </c>
    </row>
    <row r="4" ht="22.5" customHeight="1" spans="1:14">
      <c r="A4" s="27" t="s">
        <v>580</v>
      </c>
      <c r="B4" s="27" t="s">
        <v>160</v>
      </c>
      <c r="C4" s="27"/>
      <c r="D4" s="27"/>
      <c r="E4" s="27" t="s">
        <v>581</v>
      </c>
      <c r="F4" s="27"/>
      <c r="G4" s="27"/>
      <c r="H4" s="27"/>
      <c r="I4" s="27"/>
      <c r="J4" s="27"/>
      <c r="K4" s="27"/>
      <c r="L4" s="27"/>
      <c r="M4" s="27"/>
      <c r="N4" s="27"/>
    </row>
    <row r="5" ht="22.5" customHeight="1" spans="1:14">
      <c r="A5" s="27"/>
      <c r="B5" s="27" t="s">
        <v>32</v>
      </c>
      <c r="C5" s="27" t="s">
        <v>35</v>
      </c>
      <c r="D5" s="27" t="s">
        <v>543</v>
      </c>
      <c r="E5" s="28" t="s">
        <v>582</v>
      </c>
      <c r="F5" s="28" t="s">
        <v>583</v>
      </c>
      <c r="G5" s="28" t="s">
        <v>584</v>
      </c>
      <c r="H5" s="28" t="s">
        <v>585</v>
      </c>
      <c r="I5" s="28" t="s">
        <v>586</v>
      </c>
      <c r="J5" s="28" t="s">
        <v>587</v>
      </c>
      <c r="K5" s="28" t="s">
        <v>588</v>
      </c>
      <c r="L5" s="28" t="s">
        <v>589</v>
      </c>
      <c r="M5" s="28" t="s">
        <v>590</v>
      </c>
      <c r="N5" s="28" t="s">
        <v>591</v>
      </c>
    </row>
    <row r="6" ht="18.75" customHeight="1" spans="1:14">
      <c r="A6" s="27" t="s">
        <v>46</v>
      </c>
      <c r="B6" s="27" t="s">
        <v>47</v>
      </c>
      <c r="C6" s="27" t="s">
        <v>48</v>
      </c>
      <c r="D6" s="27" t="s">
        <v>49</v>
      </c>
      <c r="E6" s="27" t="s">
        <v>50</v>
      </c>
      <c r="F6" s="27" t="s">
        <v>51</v>
      </c>
      <c r="G6" s="27" t="s">
        <v>52</v>
      </c>
      <c r="H6" s="27" t="s">
        <v>53</v>
      </c>
      <c r="I6" s="27" t="s">
        <v>54</v>
      </c>
      <c r="J6" s="27" t="s">
        <v>70</v>
      </c>
      <c r="K6" s="27" t="s">
        <v>592</v>
      </c>
      <c r="L6" s="27" t="s">
        <v>593</v>
      </c>
      <c r="M6" s="27" t="s">
        <v>500</v>
      </c>
      <c r="N6" s="27" t="s">
        <v>475</v>
      </c>
    </row>
    <row r="7" ht="18.75" customHeight="1" spans="1:14">
      <c r="A7" s="25" t="s">
        <v>532</v>
      </c>
      <c r="B7" s="25" t="s">
        <v>532</v>
      </c>
      <c r="C7" s="25" t="s">
        <v>532</v>
      </c>
      <c r="D7" s="25" t="s">
        <v>532</v>
      </c>
      <c r="E7" s="25" t="s">
        <v>532</v>
      </c>
      <c r="F7" s="25" t="s">
        <v>532</v>
      </c>
      <c r="G7" s="25" t="s">
        <v>532</v>
      </c>
      <c r="H7" s="25" t="s">
        <v>532</v>
      </c>
      <c r="I7" s="25" t="s">
        <v>532</v>
      </c>
      <c r="J7" s="25" t="s">
        <v>532</v>
      </c>
      <c r="K7" s="25" t="s">
        <v>532</v>
      </c>
      <c r="L7" s="25" t="s">
        <v>532</v>
      </c>
      <c r="M7" s="25" t="s">
        <v>532</v>
      </c>
      <c r="N7" s="25" t="s">
        <v>532</v>
      </c>
    </row>
    <row r="9" customHeight="1" spans="1:14">
      <c r="A9" t="s">
        <v>594</v>
      </c>
    </row>
  </sheetData>
  <mergeCells count="5">
    <mergeCell ref="A2:N2"/>
    <mergeCell ref="A3:C3"/>
    <mergeCell ref="B4:D4"/>
    <mergeCell ref="E4:N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12" sqref="A12:A13"/>
    </sheetView>
  </sheetViews>
  <sheetFormatPr defaultColWidth="8.85" defaultRowHeight="15" customHeight="1" outlineLevelRow="7"/>
  <cols>
    <col min="1" max="10" width="28.575" customWidth="1"/>
  </cols>
  <sheetData>
    <row r="1" ht="18.75" customHeight="1" spans="1:10">
      <c r="A1" s="15"/>
      <c r="B1" s="15"/>
      <c r="C1" s="15"/>
      <c r="D1" s="15"/>
      <c r="E1" s="15"/>
      <c r="F1" s="15"/>
      <c r="G1" s="15"/>
      <c r="H1" s="15"/>
      <c r="I1" s="15"/>
      <c r="J1" s="16" t="s">
        <v>595</v>
      </c>
    </row>
    <row r="2" ht="52.05" customHeight="1" spans="1:10">
      <c r="A2" s="22" t="s">
        <v>596</v>
      </c>
      <c r="B2" s="23"/>
      <c r="C2" s="23"/>
      <c r="D2" s="23"/>
      <c r="E2" s="23"/>
      <c r="F2" s="23"/>
      <c r="G2" s="23"/>
      <c r="H2" s="23"/>
      <c r="I2" s="23"/>
      <c r="J2" s="23"/>
    </row>
    <row r="3" ht="21.3" customHeight="1" spans="1:10">
      <c r="A3" s="15" t="str">
        <f>"单位名称："&amp;"元江哈尼族彝族傣族自治县教育体育局"</f>
        <v>单位名称：元江哈尼族彝族傣族自治县教育体育局</v>
      </c>
      <c r="B3" s="15"/>
      <c r="C3" s="15"/>
      <c r="D3" s="24"/>
      <c r="E3" s="24"/>
      <c r="F3" s="24"/>
      <c r="G3" s="24"/>
      <c r="H3" s="24"/>
      <c r="I3" s="24"/>
      <c r="J3" s="24"/>
    </row>
    <row r="4" ht="27.15" customHeight="1" spans="1:10">
      <c r="A4" s="18" t="s">
        <v>301</v>
      </c>
      <c r="B4" s="18" t="s">
        <v>302</v>
      </c>
      <c r="C4" s="18" t="s">
        <v>303</v>
      </c>
      <c r="D4" s="18" t="s">
        <v>304</v>
      </c>
      <c r="E4" s="18" t="s">
        <v>305</v>
      </c>
      <c r="F4" s="18" t="s">
        <v>306</v>
      </c>
      <c r="G4" s="18" t="s">
        <v>307</v>
      </c>
      <c r="H4" s="18" t="s">
        <v>308</v>
      </c>
      <c r="I4" s="18" t="s">
        <v>309</v>
      </c>
      <c r="J4" s="18" t="s">
        <v>310</v>
      </c>
    </row>
    <row r="5" ht="18.75" customHeight="1" spans="1:10">
      <c r="A5" s="18" t="s">
        <v>46</v>
      </c>
      <c r="B5" s="18" t="s">
        <v>47</v>
      </c>
      <c r="C5" s="18" t="s">
        <v>48</v>
      </c>
      <c r="D5" s="18" t="s">
        <v>49</v>
      </c>
      <c r="E5" s="18" t="s">
        <v>50</v>
      </c>
      <c r="F5" s="18" t="s">
        <v>51</v>
      </c>
      <c r="G5" s="18" t="s">
        <v>52</v>
      </c>
      <c r="H5" s="18" t="s">
        <v>53</v>
      </c>
      <c r="I5" s="18" t="s">
        <v>54</v>
      </c>
      <c r="J5" s="18" t="s">
        <v>70</v>
      </c>
    </row>
    <row r="6" ht="18.75" customHeight="1" spans="1:10">
      <c r="A6" s="25" t="s">
        <v>532</v>
      </c>
      <c r="B6" s="25" t="s">
        <v>532</v>
      </c>
      <c r="C6" s="25" t="s">
        <v>532</v>
      </c>
      <c r="D6" s="25" t="s">
        <v>532</v>
      </c>
      <c r="E6" s="25" t="s">
        <v>532</v>
      </c>
      <c r="F6" s="25" t="s">
        <v>532</v>
      </c>
      <c r="G6" s="25" t="s">
        <v>532</v>
      </c>
      <c r="H6" s="25" t="s">
        <v>532</v>
      </c>
      <c r="I6" s="25" t="s">
        <v>532</v>
      </c>
      <c r="J6" s="25" t="s">
        <v>532</v>
      </c>
    </row>
    <row r="8" customHeight="1" spans="1:10">
      <c r="A8" s="26" t="s">
        <v>597</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29"/>
  <sheetViews>
    <sheetView showZeros="0" tabSelected="1" topLeftCell="A2" workbookViewId="0">
      <selection activeCell="G30" sqref="G30"/>
    </sheetView>
  </sheetViews>
  <sheetFormatPr defaultColWidth="8.85" defaultRowHeight="15" customHeight="1" outlineLevelCol="7"/>
  <cols>
    <col min="1" max="1" width="35.125" customWidth="1"/>
    <col min="2" max="4" width="28.575" customWidth="1"/>
    <col min="5" max="8" width="15.625" customWidth="1"/>
  </cols>
  <sheetData>
    <row r="1" ht="18.75" customHeight="1" spans="1:8">
      <c r="A1" s="15"/>
      <c r="B1" s="15"/>
      <c r="C1" s="15"/>
      <c r="D1" s="15"/>
      <c r="E1" s="15"/>
      <c r="F1" s="15"/>
      <c r="G1" s="15"/>
      <c r="H1" s="16" t="s">
        <v>598</v>
      </c>
    </row>
    <row r="2" ht="41.4" customHeight="1" spans="1:8">
      <c r="A2" s="17" t="s">
        <v>599</v>
      </c>
      <c r="B2" s="17"/>
      <c r="C2" s="17"/>
      <c r="D2" s="17"/>
      <c r="E2" s="17"/>
      <c r="F2" s="17"/>
      <c r="G2" s="17"/>
      <c r="H2" s="17"/>
    </row>
    <row r="3" ht="18.75" customHeight="1" spans="1:8">
      <c r="A3" s="15" t="str">
        <f>"单位名称："&amp;"元江哈尼族彝族傣族自治县教育体育局"</f>
        <v>单位名称：元江哈尼族彝族傣族自治县教育体育局</v>
      </c>
      <c r="B3" s="15"/>
      <c r="C3" s="15"/>
      <c r="D3" s="15"/>
      <c r="E3" s="15"/>
      <c r="F3" s="15"/>
      <c r="G3" s="15"/>
      <c r="H3" s="15"/>
    </row>
    <row r="4" ht="18.75" customHeight="1" spans="1:8">
      <c r="A4" s="18" t="s">
        <v>153</v>
      </c>
      <c r="B4" s="18" t="s">
        <v>600</v>
      </c>
      <c r="C4" s="18" t="s">
        <v>601</v>
      </c>
      <c r="D4" s="18" t="s">
        <v>602</v>
      </c>
      <c r="E4" s="18" t="s">
        <v>539</v>
      </c>
      <c r="F4" s="18" t="s">
        <v>603</v>
      </c>
      <c r="G4" s="18"/>
      <c r="H4" s="18"/>
    </row>
    <row r="5" ht="18.75" customHeight="1" spans="1:8">
      <c r="A5" s="18"/>
      <c r="B5" s="18"/>
      <c r="C5" s="18"/>
      <c r="D5" s="18"/>
      <c r="E5" s="18"/>
      <c r="F5" s="18" t="s">
        <v>540</v>
      </c>
      <c r="G5" s="18" t="s">
        <v>604</v>
      </c>
      <c r="H5" s="18" t="s">
        <v>605</v>
      </c>
    </row>
    <row r="6" ht="18.75" customHeight="1" spans="1:8">
      <c r="A6" s="18" t="s">
        <v>46</v>
      </c>
      <c r="B6" s="18" t="s">
        <v>47</v>
      </c>
      <c r="C6" s="18" t="s">
        <v>48</v>
      </c>
      <c r="D6" s="18" t="s">
        <v>49</v>
      </c>
      <c r="E6" s="18" t="s">
        <v>50</v>
      </c>
      <c r="F6" s="18" t="s">
        <v>51</v>
      </c>
      <c r="G6" s="18" t="s">
        <v>52</v>
      </c>
      <c r="H6" s="18" t="s">
        <v>53</v>
      </c>
    </row>
    <row r="7" ht="18.75" customHeight="1" spans="1:8">
      <c r="A7" s="19" t="s">
        <v>56</v>
      </c>
      <c r="B7" s="19" t="s">
        <v>606</v>
      </c>
      <c r="C7" s="19" t="s">
        <v>607</v>
      </c>
      <c r="D7" s="19" t="s">
        <v>546</v>
      </c>
      <c r="E7" s="20" t="s">
        <v>547</v>
      </c>
      <c r="F7" s="20">
        <v>3</v>
      </c>
      <c r="G7" s="21">
        <v>4000</v>
      </c>
      <c r="H7" s="21">
        <v>12000</v>
      </c>
    </row>
    <row r="8" ht="18.75" customHeight="1" spans="1:8">
      <c r="A8" s="19" t="s">
        <v>56</v>
      </c>
      <c r="B8" s="19" t="s">
        <v>608</v>
      </c>
      <c r="C8" s="19" t="s">
        <v>609</v>
      </c>
      <c r="D8" s="19" t="s">
        <v>548</v>
      </c>
      <c r="E8" s="20" t="s">
        <v>549</v>
      </c>
      <c r="F8" s="20">
        <v>6</v>
      </c>
      <c r="G8" s="21">
        <v>490</v>
      </c>
      <c r="H8" s="21">
        <v>2940</v>
      </c>
    </row>
    <row r="9" ht="18.75" customHeight="1" spans="1:8">
      <c r="A9" s="19" t="s">
        <v>56</v>
      </c>
      <c r="B9" s="19" t="s">
        <v>608</v>
      </c>
      <c r="C9" s="19" t="s">
        <v>609</v>
      </c>
      <c r="D9" s="19" t="s">
        <v>548</v>
      </c>
      <c r="E9" s="20" t="s">
        <v>549</v>
      </c>
      <c r="F9" s="20">
        <v>3</v>
      </c>
      <c r="G9" s="21">
        <v>490</v>
      </c>
      <c r="H9" s="21">
        <v>1470</v>
      </c>
    </row>
    <row r="10" ht="18.75" customHeight="1" spans="1:8">
      <c r="A10" s="19" t="s">
        <v>56</v>
      </c>
      <c r="B10" s="19" t="s">
        <v>608</v>
      </c>
      <c r="C10" s="19" t="s">
        <v>610</v>
      </c>
      <c r="D10" s="19" t="s">
        <v>550</v>
      </c>
      <c r="E10" s="20" t="s">
        <v>547</v>
      </c>
      <c r="F10" s="20">
        <v>1</v>
      </c>
      <c r="G10" s="21">
        <v>1980</v>
      </c>
      <c r="H10" s="21">
        <v>1980</v>
      </c>
    </row>
    <row r="11" ht="18.75" customHeight="1" spans="1:8">
      <c r="A11" s="19" t="s">
        <v>56</v>
      </c>
      <c r="B11" s="19" t="s">
        <v>606</v>
      </c>
      <c r="C11" s="19" t="s">
        <v>611</v>
      </c>
      <c r="D11" s="19" t="s">
        <v>551</v>
      </c>
      <c r="E11" s="20" t="s">
        <v>547</v>
      </c>
      <c r="F11" s="20">
        <v>1</v>
      </c>
      <c r="G11" s="21">
        <v>9000</v>
      </c>
      <c r="H11" s="21">
        <v>9000</v>
      </c>
    </row>
    <row r="12" ht="18.75" customHeight="1" spans="1:8">
      <c r="A12" s="19" t="s">
        <v>56</v>
      </c>
      <c r="B12" s="19" t="s">
        <v>608</v>
      </c>
      <c r="C12" s="19" t="s">
        <v>612</v>
      </c>
      <c r="D12" s="19" t="s">
        <v>552</v>
      </c>
      <c r="E12" s="20" t="s">
        <v>553</v>
      </c>
      <c r="F12" s="20">
        <v>2</v>
      </c>
      <c r="G12" s="21">
        <v>800</v>
      </c>
      <c r="H12" s="21">
        <v>1600</v>
      </c>
    </row>
    <row r="13" ht="18.75" customHeight="1" spans="1:8">
      <c r="A13" s="19" t="s">
        <v>56</v>
      </c>
      <c r="B13" s="19" t="s">
        <v>608</v>
      </c>
      <c r="C13" s="19" t="s">
        <v>610</v>
      </c>
      <c r="D13" s="19" t="s">
        <v>550</v>
      </c>
      <c r="E13" s="20" t="s">
        <v>547</v>
      </c>
      <c r="F13" s="20">
        <v>2</v>
      </c>
      <c r="G13" s="21">
        <v>1480</v>
      </c>
      <c r="H13" s="21">
        <v>2960</v>
      </c>
    </row>
    <row r="14" ht="18.75" customHeight="1" spans="1:8">
      <c r="A14" s="19" t="s">
        <v>56</v>
      </c>
      <c r="B14" s="19" t="s">
        <v>608</v>
      </c>
      <c r="C14" s="19" t="s">
        <v>613</v>
      </c>
      <c r="D14" s="19" t="s">
        <v>556</v>
      </c>
      <c r="E14" s="20" t="s">
        <v>557</v>
      </c>
      <c r="F14" s="20">
        <v>1</v>
      </c>
      <c r="G14" s="21">
        <v>3460</v>
      </c>
      <c r="H14" s="21">
        <v>3460</v>
      </c>
    </row>
    <row r="15" ht="18.75" customHeight="1" spans="1:8">
      <c r="A15" s="19" t="s">
        <v>56</v>
      </c>
      <c r="B15" s="19" t="s">
        <v>608</v>
      </c>
      <c r="C15" s="19" t="s">
        <v>609</v>
      </c>
      <c r="D15" s="19" t="s">
        <v>548</v>
      </c>
      <c r="E15" s="20" t="s">
        <v>549</v>
      </c>
      <c r="F15" s="20">
        <v>1</v>
      </c>
      <c r="G15" s="21">
        <v>600</v>
      </c>
      <c r="H15" s="21">
        <v>600</v>
      </c>
    </row>
    <row r="16" ht="18.75" customHeight="1" spans="1:8">
      <c r="A16" s="19" t="s">
        <v>56</v>
      </c>
      <c r="B16" s="19" t="s">
        <v>608</v>
      </c>
      <c r="C16" s="19" t="s">
        <v>613</v>
      </c>
      <c r="D16" s="19" t="s">
        <v>556</v>
      </c>
      <c r="E16" s="20" t="s">
        <v>557</v>
      </c>
      <c r="F16" s="20">
        <v>2</v>
      </c>
      <c r="G16" s="21">
        <v>1390</v>
      </c>
      <c r="H16" s="21">
        <v>2780</v>
      </c>
    </row>
    <row r="17" ht="18.75" customHeight="1" spans="1:8">
      <c r="A17" s="19" t="s">
        <v>56</v>
      </c>
      <c r="B17" s="19" t="s">
        <v>606</v>
      </c>
      <c r="C17" s="19" t="s">
        <v>614</v>
      </c>
      <c r="D17" s="19" t="s">
        <v>558</v>
      </c>
      <c r="E17" s="20" t="s">
        <v>547</v>
      </c>
      <c r="F17" s="20">
        <v>1</v>
      </c>
      <c r="G17" s="21">
        <v>3000</v>
      </c>
      <c r="H17" s="21">
        <v>3000</v>
      </c>
    </row>
    <row r="18" ht="18.75" customHeight="1" spans="1:8">
      <c r="A18" s="19" t="s">
        <v>56</v>
      </c>
      <c r="B18" s="19" t="s">
        <v>608</v>
      </c>
      <c r="C18" s="19" t="s">
        <v>615</v>
      </c>
      <c r="D18" s="19" t="s">
        <v>559</v>
      </c>
      <c r="E18" s="20" t="s">
        <v>549</v>
      </c>
      <c r="F18" s="20">
        <v>26</v>
      </c>
      <c r="G18" s="21">
        <v>160</v>
      </c>
      <c r="H18" s="21">
        <v>4160</v>
      </c>
    </row>
    <row r="19" ht="18.75" customHeight="1" spans="1:8">
      <c r="A19" s="19" t="s">
        <v>56</v>
      </c>
      <c r="B19" s="19" t="s">
        <v>606</v>
      </c>
      <c r="C19" s="19" t="s">
        <v>616</v>
      </c>
      <c r="D19" s="19" t="s">
        <v>561</v>
      </c>
      <c r="E19" s="20" t="s">
        <v>547</v>
      </c>
      <c r="F19" s="20">
        <v>1</v>
      </c>
      <c r="G19" s="21">
        <v>1000</v>
      </c>
      <c r="H19" s="21">
        <v>1000</v>
      </c>
    </row>
    <row r="20" ht="18.75" customHeight="1" spans="1:8">
      <c r="A20" s="19" t="s">
        <v>56</v>
      </c>
      <c r="B20" s="19" t="s">
        <v>606</v>
      </c>
      <c r="C20" s="19" t="s">
        <v>616</v>
      </c>
      <c r="D20" s="19" t="s">
        <v>561</v>
      </c>
      <c r="E20" s="20" t="s">
        <v>547</v>
      </c>
      <c r="F20" s="20">
        <v>3</v>
      </c>
      <c r="G20" s="21">
        <v>1000</v>
      </c>
      <c r="H20" s="21">
        <v>3000</v>
      </c>
    </row>
    <row r="21" ht="18.75" customHeight="1" spans="1:8">
      <c r="A21" s="19" t="s">
        <v>56</v>
      </c>
      <c r="B21" s="19" t="s">
        <v>606</v>
      </c>
      <c r="C21" s="19" t="s">
        <v>617</v>
      </c>
      <c r="D21" s="19" t="s">
        <v>562</v>
      </c>
      <c r="E21" s="20" t="s">
        <v>547</v>
      </c>
      <c r="F21" s="20">
        <v>4</v>
      </c>
      <c r="G21" s="21">
        <v>3300</v>
      </c>
      <c r="H21" s="21">
        <v>13200</v>
      </c>
    </row>
    <row r="22" ht="18.75" customHeight="1" spans="1:8">
      <c r="A22" s="19" t="s">
        <v>56</v>
      </c>
      <c r="B22" s="19" t="s">
        <v>606</v>
      </c>
      <c r="C22" s="19" t="s">
        <v>618</v>
      </c>
      <c r="D22" s="19" t="s">
        <v>563</v>
      </c>
      <c r="E22" s="20" t="s">
        <v>547</v>
      </c>
      <c r="F22" s="20">
        <v>1</v>
      </c>
      <c r="G22" s="21">
        <v>14000</v>
      </c>
      <c r="H22" s="21">
        <v>14000</v>
      </c>
    </row>
    <row r="23" ht="18.75" customHeight="1" spans="1:8">
      <c r="A23" s="19" t="s">
        <v>56</v>
      </c>
      <c r="B23" s="19" t="s">
        <v>606</v>
      </c>
      <c r="C23" s="19" t="s">
        <v>619</v>
      </c>
      <c r="D23" s="19" t="s">
        <v>564</v>
      </c>
      <c r="E23" s="20" t="s">
        <v>547</v>
      </c>
      <c r="F23" s="20">
        <v>2</v>
      </c>
      <c r="G23" s="21">
        <v>3850</v>
      </c>
      <c r="H23" s="21">
        <v>7700</v>
      </c>
    </row>
    <row r="24" ht="18.75" customHeight="1" spans="1:8">
      <c r="A24" s="19" t="s">
        <v>56</v>
      </c>
      <c r="B24" s="19" t="s">
        <v>606</v>
      </c>
      <c r="C24" s="19" t="s">
        <v>619</v>
      </c>
      <c r="D24" s="19" t="s">
        <v>565</v>
      </c>
      <c r="E24" s="20" t="s">
        <v>547</v>
      </c>
      <c r="F24" s="20">
        <v>6</v>
      </c>
      <c r="G24" s="21">
        <v>2700</v>
      </c>
      <c r="H24" s="21">
        <v>16200</v>
      </c>
    </row>
    <row r="25" ht="18.75" customHeight="1" spans="1:8">
      <c r="A25" s="19" t="s">
        <v>56</v>
      </c>
      <c r="B25" s="19" t="s">
        <v>606</v>
      </c>
      <c r="C25" s="19" t="s">
        <v>620</v>
      </c>
      <c r="D25" s="19" t="s">
        <v>566</v>
      </c>
      <c r="E25" s="20" t="s">
        <v>547</v>
      </c>
      <c r="F25" s="20">
        <v>5</v>
      </c>
      <c r="G25" s="21">
        <v>6000</v>
      </c>
      <c r="H25" s="21">
        <v>30000</v>
      </c>
    </row>
    <row r="26" ht="18.75" customHeight="1" spans="1:8">
      <c r="A26" s="19" t="s">
        <v>56</v>
      </c>
      <c r="B26" s="19" t="s">
        <v>606</v>
      </c>
      <c r="C26" s="19" t="s">
        <v>611</v>
      </c>
      <c r="D26" s="19" t="s">
        <v>551</v>
      </c>
      <c r="E26" s="20" t="s">
        <v>547</v>
      </c>
      <c r="F26" s="20">
        <v>2</v>
      </c>
      <c r="G26" s="21">
        <v>8000</v>
      </c>
      <c r="H26" s="21">
        <v>16000</v>
      </c>
    </row>
    <row r="27" ht="18.75" customHeight="1" spans="1:8">
      <c r="A27" s="19" t="s">
        <v>56</v>
      </c>
      <c r="B27" s="19" t="s">
        <v>606</v>
      </c>
      <c r="C27" s="19" t="s">
        <v>621</v>
      </c>
      <c r="D27" s="19" t="s">
        <v>567</v>
      </c>
      <c r="E27" s="20" t="s">
        <v>568</v>
      </c>
      <c r="F27" s="20">
        <v>75</v>
      </c>
      <c r="G27" s="21">
        <v>12500</v>
      </c>
      <c r="H27" s="21">
        <v>937500</v>
      </c>
    </row>
    <row r="28" ht="18.75" customHeight="1" spans="1:8">
      <c r="A28" s="19" t="s">
        <v>56</v>
      </c>
      <c r="B28" s="19" t="s">
        <v>606</v>
      </c>
      <c r="C28" s="19" t="s">
        <v>622</v>
      </c>
      <c r="D28" s="19" t="s">
        <v>569</v>
      </c>
      <c r="E28" s="20" t="s">
        <v>568</v>
      </c>
      <c r="F28" s="20">
        <v>4</v>
      </c>
      <c r="G28" s="21">
        <v>19500</v>
      </c>
      <c r="H28" s="21">
        <v>78000</v>
      </c>
    </row>
    <row r="29" ht="18.75" customHeight="1" spans="1:8">
      <c r="A29" s="20" t="s">
        <v>32</v>
      </c>
      <c r="B29" s="20"/>
      <c r="C29" s="20"/>
      <c r="D29" s="20"/>
      <c r="E29" s="20"/>
      <c r="F29" s="20">
        <f>SUM(F7:F28)</f>
        <v>152</v>
      </c>
      <c r="G29" s="21"/>
      <c r="H29" s="21">
        <f>SUM(H7:H28)</f>
        <v>1162550</v>
      </c>
    </row>
  </sheetData>
  <mergeCells count="9">
    <mergeCell ref="A2:H2"/>
    <mergeCell ref="A3:C3"/>
    <mergeCell ref="F4:H4"/>
    <mergeCell ref="A29:E29"/>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0"/>
  <sheetViews>
    <sheetView showZeros="0" workbookViewId="0">
      <selection activeCell="C16" sqref="C16"/>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623</v>
      </c>
    </row>
    <row r="2" ht="45" customHeight="1" spans="1:11">
      <c r="A2" s="3" t="s">
        <v>624</v>
      </c>
      <c r="B2" s="3"/>
      <c r="C2" s="3"/>
      <c r="D2" s="3"/>
      <c r="E2" s="3"/>
      <c r="F2" s="3"/>
      <c r="G2" s="3"/>
      <c r="H2" s="3"/>
      <c r="I2" s="3"/>
      <c r="J2" s="3"/>
      <c r="K2" s="3"/>
    </row>
    <row r="3" ht="18.75" customHeight="1" spans="1:11">
      <c r="A3" s="4" t="str">
        <f>"单位名称："&amp;"元江哈尼族彝族傣族自治县教育体育局"</f>
        <v>单位名称：元江哈尼族彝族傣族自治县教育体育局</v>
      </c>
      <c r="B3" s="4"/>
      <c r="C3" s="4"/>
      <c r="D3" s="4"/>
      <c r="E3" s="4"/>
      <c r="F3" s="4"/>
      <c r="G3" s="4"/>
      <c r="H3" s="5"/>
      <c r="I3" s="5"/>
      <c r="J3" s="5"/>
      <c r="K3" s="5" t="s">
        <v>29</v>
      </c>
    </row>
    <row r="4" ht="18.75" customHeight="1" spans="1:11">
      <c r="A4" s="12" t="s">
        <v>254</v>
      </c>
      <c r="B4" s="12" t="s">
        <v>155</v>
      </c>
      <c r="C4" s="12" t="s">
        <v>255</v>
      </c>
      <c r="D4" s="12" t="s">
        <v>156</v>
      </c>
      <c r="E4" s="12" t="s">
        <v>157</v>
      </c>
      <c r="F4" s="12" t="s">
        <v>256</v>
      </c>
      <c r="G4" s="12" t="s">
        <v>159</v>
      </c>
      <c r="H4" s="12" t="s">
        <v>32</v>
      </c>
      <c r="I4" s="12" t="s">
        <v>625</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t="s">
        <v>532</v>
      </c>
      <c r="B8" s="14" t="s">
        <v>532</v>
      </c>
      <c r="C8" s="14" t="s">
        <v>532</v>
      </c>
      <c r="D8" s="14" t="s">
        <v>532</v>
      </c>
      <c r="E8" s="14" t="s">
        <v>532</v>
      </c>
      <c r="F8" s="14" t="s">
        <v>532</v>
      </c>
      <c r="G8" s="14" t="s">
        <v>532</v>
      </c>
      <c r="H8" s="14" t="s">
        <v>532</v>
      </c>
      <c r="I8" s="14" t="s">
        <v>532</v>
      </c>
      <c r="J8" s="14" t="s">
        <v>532</v>
      </c>
      <c r="K8" s="14" t="s">
        <v>532</v>
      </c>
    </row>
    <row r="10" customHeight="1" spans="1:11">
      <c r="A10" t="s">
        <v>626</v>
      </c>
    </row>
  </sheetData>
  <mergeCells count="14">
    <mergeCell ref="A2:K2"/>
    <mergeCell ref="A3:G3"/>
    <mergeCell ref="I4:K4"/>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1"/>
  <sheetViews>
    <sheetView showZeros="0" workbookViewId="0">
      <selection activeCell="A12" sqref="A12"/>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627</v>
      </c>
    </row>
    <row r="2" ht="45" customHeight="1" spans="1:7">
      <c r="A2" s="3" t="s">
        <v>628</v>
      </c>
      <c r="B2" s="3"/>
      <c r="C2" s="3"/>
      <c r="D2" s="3"/>
      <c r="E2" s="3"/>
      <c r="F2" s="3"/>
      <c r="G2" s="3"/>
    </row>
    <row r="3" ht="24.15" customHeight="1" spans="1:7">
      <c r="A3" s="4" t="str">
        <f>"单位名称："&amp;"元江哈尼族彝族傣族自治县教育体育局"</f>
        <v>单位名称：元江哈尼族彝族傣族自治县教育体育局</v>
      </c>
      <c r="B3" s="4"/>
      <c r="C3" s="4"/>
      <c r="D3" s="4"/>
      <c r="E3" s="5"/>
      <c r="F3" s="5"/>
      <c r="G3" s="5" t="s">
        <v>29</v>
      </c>
    </row>
    <row r="4" ht="18.75" customHeight="1" spans="1:7">
      <c r="A4" s="6" t="s">
        <v>255</v>
      </c>
      <c r="B4" s="6" t="s">
        <v>254</v>
      </c>
      <c r="C4" s="6" t="s">
        <v>155</v>
      </c>
      <c r="D4" s="6" t="s">
        <v>629</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260</v>
      </c>
      <c r="C8" s="9" t="s">
        <v>259</v>
      </c>
      <c r="D8" s="8" t="s">
        <v>630</v>
      </c>
      <c r="E8" s="10">
        <v>2008100</v>
      </c>
      <c r="F8" s="10"/>
      <c r="G8" s="10"/>
    </row>
    <row r="9" ht="20.25" customHeight="1" spans="1:7">
      <c r="A9" s="8" t="s">
        <v>56</v>
      </c>
      <c r="B9" s="8" t="s">
        <v>260</v>
      </c>
      <c r="C9" s="9" t="s">
        <v>268</v>
      </c>
      <c r="D9" s="8" t="s">
        <v>630</v>
      </c>
      <c r="E9" s="10">
        <v>150000</v>
      </c>
      <c r="F9" s="10"/>
      <c r="G9" s="10"/>
    </row>
    <row r="10" ht="20.25" customHeight="1" spans="1:7">
      <c r="A10" s="8" t="s">
        <v>56</v>
      </c>
      <c r="B10" s="8" t="s">
        <v>260</v>
      </c>
      <c r="C10" s="9" t="s">
        <v>270</v>
      </c>
      <c r="D10" s="8" t="s">
        <v>630</v>
      </c>
      <c r="E10" s="10">
        <v>50000</v>
      </c>
      <c r="F10" s="10"/>
      <c r="G10" s="10"/>
    </row>
    <row r="11" ht="20.25" customHeight="1" spans="1:7">
      <c r="A11" s="8" t="s">
        <v>56</v>
      </c>
      <c r="B11" s="8" t="s">
        <v>260</v>
      </c>
      <c r="C11" s="9" t="s">
        <v>272</v>
      </c>
      <c r="D11" s="8" t="s">
        <v>630</v>
      </c>
      <c r="E11" s="10">
        <v>5000000</v>
      </c>
      <c r="F11" s="10"/>
      <c r="G11" s="10"/>
    </row>
    <row r="12" ht="20.25" customHeight="1" spans="1:7">
      <c r="A12" s="8" t="s">
        <v>56</v>
      </c>
      <c r="B12" s="8" t="s">
        <v>260</v>
      </c>
      <c r="C12" s="9" t="s">
        <v>276</v>
      </c>
      <c r="D12" s="8" t="s">
        <v>630</v>
      </c>
      <c r="E12" s="10">
        <v>150000</v>
      </c>
      <c r="F12" s="10"/>
      <c r="G12" s="10"/>
    </row>
    <row r="13" ht="20.25" customHeight="1" spans="1:7">
      <c r="A13" s="8" t="s">
        <v>56</v>
      </c>
      <c r="B13" s="8" t="s">
        <v>260</v>
      </c>
      <c r="C13" s="9" t="s">
        <v>278</v>
      </c>
      <c r="D13" s="8" t="s">
        <v>630</v>
      </c>
      <c r="E13" s="10">
        <v>277727.5</v>
      </c>
      <c r="F13" s="10"/>
      <c r="G13" s="10"/>
    </row>
    <row r="14" ht="20.25" customHeight="1" spans="1:7">
      <c r="A14" s="8" t="s">
        <v>56</v>
      </c>
      <c r="B14" s="8" t="s">
        <v>260</v>
      </c>
      <c r="C14" s="9" t="s">
        <v>280</v>
      </c>
      <c r="D14" s="8" t="s">
        <v>630</v>
      </c>
      <c r="E14" s="10">
        <v>3000000</v>
      </c>
      <c r="F14" s="10"/>
      <c r="G14" s="10"/>
    </row>
    <row r="15" ht="20.25" customHeight="1" spans="1:7">
      <c r="A15" s="8" t="s">
        <v>56</v>
      </c>
      <c r="B15" s="8" t="s">
        <v>283</v>
      </c>
      <c r="C15" s="9" t="s">
        <v>282</v>
      </c>
      <c r="D15" s="8" t="s">
        <v>630</v>
      </c>
      <c r="E15" s="10">
        <v>4305.6</v>
      </c>
      <c r="F15" s="10"/>
      <c r="G15" s="10"/>
    </row>
    <row r="16" ht="20.25" customHeight="1" spans="1:7">
      <c r="A16" s="8" t="s">
        <v>56</v>
      </c>
      <c r="B16" s="8" t="s">
        <v>260</v>
      </c>
      <c r="C16" s="9" t="s">
        <v>287</v>
      </c>
      <c r="D16" s="8" t="s">
        <v>630</v>
      </c>
      <c r="E16" s="10">
        <v>48624</v>
      </c>
      <c r="F16" s="10"/>
      <c r="G16" s="10"/>
    </row>
    <row r="17" ht="20.25" customHeight="1" spans="1:7">
      <c r="A17" s="8" t="s">
        <v>56</v>
      </c>
      <c r="B17" s="8" t="s">
        <v>283</v>
      </c>
      <c r="C17" s="9" t="s">
        <v>289</v>
      </c>
      <c r="D17" s="8" t="s">
        <v>630</v>
      </c>
      <c r="E17" s="10">
        <v>120000</v>
      </c>
      <c r="F17" s="10"/>
      <c r="G17" s="10"/>
    </row>
    <row r="18" ht="20.25" customHeight="1" spans="1:7">
      <c r="A18" s="8" t="s">
        <v>56</v>
      </c>
      <c r="B18" s="8" t="s">
        <v>260</v>
      </c>
      <c r="C18" s="9" t="s">
        <v>293</v>
      </c>
      <c r="D18" s="8" t="s">
        <v>630</v>
      </c>
      <c r="E18" s="10">
        <v>80000</v>
      </c>
      <c r="F18" s="10"/>
      <c r="G18" s="10"/>
    </row>
    <row r="19" ht="20.25" customHeight="1" spans="1:7">
      <c r="A19" s="8" t="s">
        <v>56</v>
      </c>
      <c r="B19" s="8" t="s">
        <v>260</v>
      </c>
      <c r="C19" s="9" t="s">
        <v>295</v>
      </c>
      <c r="D19" s="8" t="s">
        <v>630</v>
      </c>
      <c r="E19" s="10">
        <v>564900</v>
      </c>
      <c r="F19" s="10"/>
      <c r="G19" s="10"/>
    </row>
    <row r="20" ht="20.25" customHeight="1" spans="1:7">
      <c r="A20" s="8" t="s">
        <v>56</v>
      </c>
      <c r="B20" s="8" t="s">
        <v>260</v>
      </c>
      <c r="C20" s="9" t="s">
        <v>297</v>
      </c>
      <c r="D20" s="8" t="s">
        <v>630</v>
      </c>
      <c r="E20" s="10">
        <v>50000</v>
      </c>
      <c r="F20" s="10"/>
      <c r="G20" s="10"/>
    </row>
    <row r="21" ht="20.25" customHeight="1" spans="1:7">
      <c r="A21" s="11" t="s">
        <v>32</v>
      </c>
      <c r="B21" s="11"/>
      <c r="C21" s="11"/>
      <c r="D21" s="11"/>
      <c r="E21" s="10">
        <v>11503657.1</v>
      </c>
      <c r="F21" s="10"/>
      <c r="G21" s="10"/>
    </row>
  </sheetData>
  <mergeCells count="11">
    <mergeCell ref="A2:G2"/>
    <mergeCell ref="A3:D3"/>
    <mergeCell ref="E4:G4"/>
    <mergeCell ref="A21:D21"/>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topLeftCell="A4" workbookViewId="0">
      <selection activeCell="A1" sqref="A1"/>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"单位名称："&amp;"元江哈尼族彝族傣族自治县教育体育局"</f>
        <v>单位名称：元江哈尼族彝族傣族自治县教育体育局</v>
      </c>
      <c r="B3" s="4"/>
      <c r="C3" s="4"/>
      <c r="D3" s="4"/>
      <c r="E3" s="51"/>
      <c r="F3" s="51"/>
      <c r="G3" s="51"/>
      <c r="H3" s="51"/>
      <c r="I3" s="5"/>
      <c r="J3" s="5"/>
      <c r="K3" s="5"/>
      <c r="L3" s="5"/>
      <c r="M3" s="5"/>
      <c r="N3" s="5"/>
      <c r="O3" s="5"/>
      <c r="P3" s="5"/>
      <c r="Q3" s="5"/>
      <c r="R3" s="5"/>
      <c r="S3" s="5" t="s">
        <v>29</v>
      </c>
    </row>
    <row r="4" ht="18.75" customHeight="1" spans="1:19">
      <c r="A4" s="12" t="s">
        <v>30</v>
      </c>
      <c r="B4" s="72" t="s">
        <v>31</v>
      </c>
      <c r="C4" s="72" t="s">
        <v>32</v>
      </c>
      <c r="D4" s="72" t="s">
        <v>33</v>
      </c>
      <c r="E4" s="72"/>
      <c r="F4" s="72"/>
      <c r="G4" s="72"/>
      <c r="H4" s="72"/>
      <c r="I4" s="72"/>
      <c r="J4" s="73"/>
      <c r="K4" s="73"/>
      <c r="L4" s="73"/>
      <c r="M4" s="73"/>
      <c r="N4" s="73"/>
      <c r="O4" s="72" t="s">
        <v>20</v>
      </c>
      <c r="P4" s="72"/>
      <c r="Q4" s="72"/>
      <c r="R4" s="72"/>
      <c r="S4" s="72"/>
    </row>
    <row r="5" ht="18.75" customHeight="1" spans="1:19">
      <c r="A5" s="12"/>
      <c r="B5" s="72"/>
      <c r="C5" s="72"/>
      <c r="D5" s="74" t="s">
        <v>34</v>
      </c>
      <c r="E5" s="74" t="s">
        <v>35</v>
      </c>
      <c r="F5" s="74" t="s">
        <v>36</v>
      </c>
      <c r="G5" s="74" t="s">
        <v>37</v>
      </c>
      <c r="H5" s="74" t="s">
        <v>38</v>
      </c>
      <c r="I5" s="75" t="s">
        <v>39</v>
      </c>
      <c r="J5" s="76"/>
      <c r="K5" s="76"/>
      <c r="L5" s="76"/>
      <c r="M5" s="76"/>
      <c r="N5" s="76"/>
      <c r="O5" s="75" t="s">
        <v>34</v>
      </c>
      <c r="P5" s="75" t="s">
        <v>35</v>
      </c>
      <c r="Q5" s="75" t="s">
        <v>36</v>
      </c>
      <c r="R5" s="75" t="s">
        <v>37</v>
      </c>
      <c r="S5" s="74" t="s">
        <v>40</v>
      </c>
    </row>
    <row r="6" ht="18.75" customHeight="1" spans="1:19">
      <c r="A6" s="12"/>
      <c r="B6" s="72"/>
      <c r="C6" s="72"/>
      <c r="D6" s="74"/>
      <c r="E6" s="74"/>
      <c r="F6" s="74"/>
      <c r="G6" s="74"/>
      <c r="H6" s="74"/>
      <c r="I6" s="75" t="s">
        <v>34</v>
      </c>
      <c r="J6" s="75" t="s">
        <v>41</v>
      </c>
      <c r="K6" s="75" t="s">
        <v>42</v>
      </c>
      <c r="L6" s="75" t="s">
        <v>43</v>
      </c>
      <c r="M6" s="75" t="s">
        <v>44</v>
      </c>
      <c r="N6" s="75" t="s">
        <v>45</v>
      </c>
      <c r="O6" s="75"/>
      <c r="P6" s="75"/>
      <c r="Q6" s="75"/>
      <c r="R6" s="75"/>
      <c r="S6" s="74"/>
    </row>
    <row r="7" ht="18.75" customHeight="1" spans="1:19">
      <c r="A7" s="77" t="s">
        <v>46</v>
      </c>
      <c r="B7" s="13" t="s">
        <v>47</v>
      </c>
      <c r="C7" s="13" t="s">
        <v>48</v>
      </c>
      <c r="D7" s="13" t="s">
        <v>49</v>
      </c>
      <c r="E7" s="77" t="s">
        <v>50</v>
      </c>
      <c r="F7" s="13" t="s">
        <v>51</v>
      </c>
      <c r="G7" s="13" t="s">
        <v>52</v>
      </c>
      <c r="H7" s="77" t="s">
        <v>53</v>
      </c>
      <c r="I7" s="13" t="s">
        <v>54</v>
      </c>
      <c r="J7" s="13">
        <v>10</v>
      </c>
      <c r="K7" s="13">
        <v>11</v>
      </c>
      <c r="L7" s="13">
        <v>12</v>
      </c>
      <c r="M7" s="13">
        <v>13</v>
      </c>
      <c r="N7" s="13">
        <v>14</v>
      </c>
      <c r="O7" s="13">
        <v>15</v>
      </c>
      <c r="P7" s="13">
        <v>16</v>
      </c>
      <c r="Q7" s="13">
        <v>17</v>
      </c>
      <c r="R7" s="13">
        <v>18</v>
      </c>
      <c r="S7" s="13">
        <v>19</v>
      </c>
    </row>
    <row r="8" ht="20.25" customHeight="1" spans="1:19">
      <c r="A8" s="62" t="s">
        <v>55</v>
      </c>
      <c r="B8" s="62" t="s">
        <v>56</v>
      </c>
      <c r="C8" s="54">
        <v>38174988.63</v>
      </c>
      <c r="D8" s="54">
        <v>37172412.1</v>
      </c>
      <c r="E8" s="54">
        <v>37172412.1</v>
      </c>
      <c r="F8" s="54"/>
      <c r="G8" s="54"/>
      <c r="H8" s="54"/>
      <c r="I8" s="54">
        <v>1002576.53</v>
      </c>
      <c r="J8" s="54"/>
      <c r="K8" s="54"/>
      <c r="L8" s="54"/>
      <c r="M8" s="54"/>
      <c r="N8" s="54">
        <v>1002576.53</v>
      </c>
      <c r="O8" s="54"/>
      <c r="P8" s="54"/>
      <c r="Q8" s="54"/>
      <c r="R8" s="54"/>
      <c r="S8" s="54"/>
    </row>
    <row r="9" ht="20.25" customHeight="1" spans="1:19">
      <c r="A9" s="45" t="s">
        <v>32</v>
      </c>
      <c r="B9" s="45"/>
      <c r="C9" s="54">
        <v>38174988.63</v>
      </c>
      <c r="D9" s="54">
        <v>37172412.1</v>
      </c>
      <c r="E9" s="54">
        <v>37172412.1</v>
      </c>
      <c r="F9" s="54"/>
      <c r="G9" s="54"/>
      <c r="H9" s="54"/>
      <c r="I9" s="54">
        <v>1002576.53</v>
      </c>
      <c r="J9" s="54"/>
      <c r="K9" s="54"/>
      <c r="L9" s="54"/>
      <c r="M9" s="54"/>
      <c r="N9" s="54">
        <v>1002576.53</v>
      </c>
      <c r="O9" s="54"/>
      <c r="P9" s="54"/>
      <c r="Q9" s="54"/>
      <c r="R9" s="54"/>
      <c r="S9" s="54"/>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4"/>
  <sheetViews>
    <sheetView showZeros="0" topLeftCell="A12" workbookViewId="0">
      <selection activeCell="A1" sqref="A1"/>
    </sheetView>
  </sheetViews>
  <sheetFormatPr defaultColWidth="8.85" defaultRowHeight="15" customHeight="1"/>
  <cols>
    <col min="1" max="1" width="21.55" customWidth="1"/>
    <col min="2" max="2" width="31.375" customWidth="1"/>
    <col min="3" max="15" width="17.1416666666667" customWidth="1"/>
  </cols>
  <sheetData>
    <row r="1" ht="18.75" customHeight="1" spans="1:15">
      <c r="A1" s="1"/>
      <c r="B1" s="1"/>
      <c r="C1" s="1"/>
      <c r="D1" s="1"/>
      <c r="E1" s="1"/>
      <c r="F1" s="1"/>
      <c r="G1" s="1"/>
      <c r="H1" s="1"/>
      <c r="I1" s="1"/>
      <c r="J1" s="2"/>
      <c r="K1" s="2"/>
      <c r="L1" s="2"/>
      <c r="M1" s="2"/>
      <c r="N1" s="2"/>
      <c r="O1" s="2" t="s">
        <v>57</v>
      </c>
    </row>
    <row r="2" ht="37.5" customHeight="1" spans="1:15">
      <c r="A2" s="3" t="s">
        <v>58</v>
      </c>
      <c r="B2" s="3"/>
      <c r="C2" s="3"/>
      <c r="D2" s="3"/>
      <c r="E2" s="3"/>
      <c r="F2" s="3"/>
      <c r="G2" s="3"/>
      <c r="H2" s="3"/>
      <c r="I2" s="3"/>
      <c r="J2" s="3"/>
      <c r="K2" s="50"/>
      <c r="L2" s="50"/>
      <c r="M2" s="50"/>
      <c r="N2" s="50"/>
      <c r="O2" s="50"/>
    </row>
    <row r="3" ht="18.75" customHeight="1" spans="1:15">
      <c r="A3" s="42" t="str">
        <f>"单位名称："&amp;"元江哈尼族彝族傣族自治县教育体育局"</f>
        <v>单位名称：元江哈尼族彝族傣族自治县教育体育局</v>
      </c>
      <c r="B3" s="42"/>
      <c r="C3" s="42"/>
      <c r="D3" s="42"/>
      <c r="E3" s="42"/>
      <c r="F3" s="42"/>
      <c r="G3" s="42"/>
      <c r="H3" s="42"/>
      <c r="I3" s="42"/>
      <c r="J3" s="2"/>
      <c r="K3" s="2"/>
      <c r="L3" s="2"/>
      <c r="M3" s="2"/>
      <c r="N3" s="2"/>
      <c r="O3" s="2" t="s">
        <v>29</v>
      </c>
    </row>
    <row r="4" ht="18.75" customHeight="1" spans="1:15">
      <c r="A4" s="12" t="s">
        <v>59</v>
      </c>
      <c r="B4" s="12" t="s">
        <v>60</v>
      </c>
      <c r="C4" s="28" t="s">
        <v>32</v>
      </c>
      <c r="D4" s="28" t="s">
        <v>35</v>
      </c>
      <c r="E4" s="28"/>
      <c r="F4" s="28"/>
      <c r="G4" s="12" t="s">
        <v>36</v>
      </c>
      <c r="H4" s="28" t="s">
        <v>37</v>
      </c>
      <c r="I4" s="12" t="s">
        <v>61</v>
      </c>
      <c r="J4" s="28" t="s">
        <v>62</v>
      </c>
      <c r="K4" s="28"/>
      <c r="L4" s="28"/>
      <c r="M4" s="28"/>
      <c r="N4" s="28"/>
      <c r="O4" s="28"/>
    </row>
    <row r="5" ht="18.75" customHeight="1" spans="1:15">
      <c r="A5" s="12"/>
      <c r="B5" s="12"/>
      <c r="C5" s="28"/>
      <c r="D5" s="28" t="s">
        <v>34</v>
      </c>
      <c r="E5" s="28" t="s">
        <v>63</v>
      </c>
      <c r="F5" s="28" t="s">
        <v>64</v>
      </c>
      <c r="G5" s="12"/>
      <c r="H5" s="28"/>
      <c r="I5" s="12"/>
      <c r="J5" s="28" t="s">
        <v>34</v>
      </c>
      <c r="K5" s="28" t="s">
        <v>65</v>
      </c>
      <c r="L5" s="13" t="s">
        <v>66</v>
      </c>
      <c r="M5" s="13" t="s">
        <v>67</v>
      </c>
      <c r="N5" s="13" t="s">
        <v>68</v>
      </c>
      <c r="O5" s="13" t="s">
        <v>69</v>
      </c>
    </row>
    <row r="6" ht="18.75" customHeight="1" spans="1:15">
      <c r="A6" s="13" t="s">
        <v>46</v>
      </c>
      <c r="B6" s="13" t="s">
        <v>47</v>
      </c>
      <c r="C6" s="13" t="s">
        <v>48</v>
      </c>
      <c r="D6" s="13" t="s">
        <v>49</v>
      </c>
      <c r="E6" s="13" t="s">
        <v>50</v>
      </c>
      <c r="F6" s="13" t="s">
        <v>51</v>
      </c>
      <c r="G6" s="13" t="s">
        <v>52</v>
      </c>
      <c r="H6" s="13" t="s">
        <v>53</v>
      </c>
      <c r="I6" s="13" t="s">
        <v>54</v>
      </c>
      <c r="J6" s="13" t="s">
        <v>70</v>
      </c>
      <c r="K6" s="13">
        <v>11</v>
      </c>
      <c r="L6" s="13">
        <v>12</v>
      </c>
      <c r="M6" s="13">
        <v>13</v>
      </c>
      <c r="N6" s="13">
        <v>14</v>
      </c>
      <c r="O6" s="13">
        <v>15</v>
      </c>
    </row>
    <row r="7" ht="20.25" customHeight="1" spans="1:15">
      <c r="A7" s="62" t="s">
        <v>71</v>
      </c>
      <c r="B7" s="62" t="s">
        <v>72</v>
      </c>
      <c r="C7" s="54">
        <v>33108787.79</v>
      </c>
      <c r="D7" s="54">
        <v>32106211.26</v>
      </c>
      <c r="E7" s="54">
        <v>20722554.16</v>
      </c>
      <c r="F7" s="54">
        <v>11383657.1</v>
      </c>
      <c r="G7" s="54"/>
      <c r="H7" s="54"/>
      <c r="I7" s="54"/>
      <c r="J7" s="54">
        <v>1002576.53</v>
      </c>
      <c r="K7" s="54"/>
      <c r="L7" s="54"/>
      <c r="M7" s="54"/>
      <c r="N7" s="54"/>
      <c r="O7" s="54">
        <v>1002576.53</v>
      </c>
    </row>
    <row r="8" ht="20.25" customHeight="1" spans="1:15">
      <c r="A8" s="63" t="s">
        <v>73</v>
      </c>
      <c r="B8" s="63" t="s">
        <v>74</v>
      </c>
      <c r="C8" s="54">
        <v>10357130.69</v>
      </c>
      <c r="D8" s="54">
        <v>9354554.16</v>
      </c>
      <c r="E8" s="54">
        <v>9004554.16</v>
      </c>
      <c r="F8" s="54">
        <v>350000</v>
      </c>
      <c r="G8" s="54"/>
      <c r="H8" s="54"/>
      <c r="I8" s="54"/>
      <c r="J8" s="54">
        <v>1002576.53</v>
      </c>
      <c r="K8" s="54"/>
      <c r="L8" s="54"/>
      <c r="M8" s="54"/>
      <c r="N8" s="54"/>
      <c r="O8" s="54">
        <v>1002576.53</v>
      </c>
    </row>
    <row r="9" ht="20.25" customHeight="1" spans="1:15">
      <c r="A9" s="64" t="s">
        <v>75</v>
      </c>
      <c r="B9" s="64" t="s">
        <v>76</v>
      </c>
      <c r="C9" s="54">
        <v>2158481.14</v>
      </c>
      <c r="D9" s="54">
        <v>2019551.93</v>
      </c>
      <c r="E9" s="54">
        <v>1819551.93</v>
      </c>
      <c r="F9" s="54">
        <v>200000</v>
      </c>
      <c r="G9" s="54"/>
      <c r="H9" s="54"/>
      <c r="I9" s="54"/>
      <c r="J9" s="54">
        <v>138929.21</v>
      </c>
      <c r="K9" s="54"/>
      <c r="L9" s="54"/>
      <c r="M9" s="54"/>
      <c r="N9" s="54"/>
      <c r="O9" s="54">
        <v>138929.21</v>
      </c>
    </row>
    <row r="10" ht="20.25" customHeight="1" spans="1:15">
      <c r="A10" s="64" t="s">
        <v>77</v>
      </c>
      <c r="B10" s="64" t="s">
        <v>78</v>
      </c>
      <c r="C10" s="54">
        <v>8198649.55</v>
      </c>
      <c r="D10" s="54">
        <v>7335002.23</v>
      </c>
      <c r="E10" s="54">
        <v>7185002.23</v>
      </c>
      <c r="F10" s="54">
        <v>150000</v>
      </c>
      <c r="G10" s="54"/>
      <c r="H10" s="54"/>
      <c r="I10" s="54"/>
      <c r="J10" s="54">
        <v>863647.32</v>
      </c>
      <c r="K10" s="54"/>
      <c r="L10" s="54"/>
      <c r="M10" s="54"/>
      <c r="N10" s="54"/>
      <c r="O10" s="54">
        <v>863647.32</v>
      </c>
    </row>
    <row r="11" ht="20.25" customHeight="1" spans="1:15">
      <c r="A11" s="63" t="s">
        <v>79</v>
      </c>
      <c r="B11" s="63" t="s">
        <v>80</v>
      </c>
      <c r="C11" s="54">
        <v>17207657.1</v>
      </c>
      <c r="D11" s="54">
        <v>17207657.1</v>
      </c>
      <c r="E11" s="54">
        <v>6174000</v>
      </c>
      <c r="F11" s="54">
        <v>11033657.1</v>
      </c>
      <c r="G11" s="54"/>
      <c r="H11" s="54"/>
      <c r="I11" s="54"/>
      <c r="J11" s="54"/>
      <c r="K11" s="54"/>
      <c r="L11" s="54"/>
      <c r="M11" s="54"/>
      <c r="N11" s="54"/>
      <c r="O11" s="54"/>
    </row>
    <row r="12" ht="20.25" customHeight="1" spans="1:15">
      <c r="A12" s="64" t="s">
        <v>81</v>
      </c>
      <c r="B12" s="64" t="s">
        <v>82</v>
      </c>
      <c r="C12" s="54">
        <v>52929.6</v>
      </c>
      <c r="D12" s="54">
        <v>52929.6</v>
      </c>
      <c r="E12" s="54"/>
      <c r="F12" s="54">
        <v>52929.6</v>
      </c>
      <c r="G12" s="54"/>
      <c r="H12" s="54"/>
      <c r="I12" s="54"/>
      <c r="J12" s="54"/>
      <c r="K12" s="54"/>
      <c r="L12" s="54"/>
      <c r="M12" s="54"/>
      <c r="N12" s="54"/>
      <c r="O12" s="54"/>
    </row>
    <row r="13" ht="20.25" customHeight="1" spans="1:15">
      <c r="A13" s="64" t="s">
        <v>83</v>
      </c>
      <c r="B13" s="64" t="s">
        <v>84</v>
      </c>
      <c r="C13" s="54">
        <v>990000</v>
      </c>
      <c r="D13" s="54">
        <v>990000</v>
      </c>
      <c r="E13" s="54">
        <v>990000</v>
      </c>
      <c r="F13" s="54"/>
      <c r="G13" s="54"/>
      <c r="H13" s="54"/>
      <c r="I13" s="54"/>
      <c r="J13" s="54"/>
      <c r="K13" s="54"/>
      <c r="L13" s="54"/>
      <c r="M13" s="54"/>
      <c r="N13" s="54"/>
      <c r="O13" s="54"/>
    </row>
    <row r="14" ht="20.25" customHeight="1" spans="1:15">
      <c r="A14" s="64" t="s">
        <v>85</v>
      </c>
      <c r="B14" s="64" t="s">
        <v>86</v>
      </c>
      <c r="C14" s="54">
        <v>16164727.5</v>
      </c>
      <c r="D14" s="54">
        <v>16164727.5</v>
      </c>
      <c r="E14" s="54">
        <v>5184000</v>
      </c>
      <c r="F14" s="54">
        <v>10980727.5</v>
      </c>
      <c r="G14" s="54"/>
      <c r="H14" s="54"/>
      <c r="I14" s="54"/>
      <c r="J14" s="54"/>
      <c r="K14" s="54"/>
      <c r="L14" s="54"/>
      <c r="M14" s="54"/>
      <c r="N14" s="54"/>
      <c r="O14" s="54"/>
    </row>
    <row r="15" ht="20.25" customHeight="1" spans="1:15">
      <c r="A15" s="63" t="s">
        <v>87</v>
      </c>
      <c r="B15" s="63" t="s">
        <v>88</v>
      </c>
      <c r="C15" s="54">
        <v>5544000</v>
      </c>
      <c r="D15" s="54">
        <v>5544000</v>
      </c>
      <c r="E15" s="54">
        <v>5544000</v>
      </c>
      <c r="F15" s="54"/>
      <c r="G15" s="54"/>
      <c r="H15" s="54"/>
      <c r="I15" s="54"/>
      <c r="J15" s="54"/>
      <c r="K15" s="54"/>
      <c r="L15" s="54"/>
      <c r="M15" s="54"/>
      <c r="N15" s="54"/>
      <c r="O15" s="54"/>
    </row>
    <row r="16" ht="20.25" customHeight="1" spans="1:15">
      <c r="A16" s="64" t="s">
        <v>89</v>
      </c>
      <c r="B16" s="64" t="s">
        <v>90</v>
      </c>
      <c r="C16" s="54">
        <v>5544000</v>
      </c>
      <c r="D16" s="54">
        <v>5544000</v>
      </c>
      <c r="E16" s="54">
        <v>5544000</v>
      </c>
      <c r="F16" s="54"/>
      <c r="G16" s="54"/>
      <c r="H16" s="54"/>
      <c r="I16" s="54"/>
      <c r="J16" s="54"/>
      <c r="K16" s="54"/>
      <c r="L16" s="54"/>
      <c r="M16" s="54"/>
      <c r="N16" s="54"/>
      <c r="O16" s="54"/>
    </row>
    <row r="17" ht="20.25" customHeight="1" spans="1:15">
      <c r="A17" s="62" t="s">
        <v>91</v>
      </c>
      <c r="B17" s="62" t="s">
        <v>92</v>
      </c>
      <c r="C17" s="54">
        <v>2807830.72</v>
      </c>
      <c r="D17" s="54">
        <v>2807830.72</v>
      </c>
      <c r="E17" s="54">
        <v>2687830.72</v>
      </c>
      <c r="F17" s="54">
        <v>120000</v>
      </c>
      <c r="G17" s="54"/>
      <c r="H17" s="54"/>
      <c r="I17" s="54"/>
      <c r="J17" s="54"/>
      <c r="K17" s="54"/>
      <c r="L17" s="54"/>
      <c r="M17" s="54"/>
      <c r="N17" s="54"/>
      <c r="O17" s="54"/>
    </row>
    <row r="18" ht="20.25" customHeight="1" spans="1:15">
      <c r="A18" s="63" t="s">
        <v>93</v>
      </c>
      <c r="B18" s="63" t="s">
        <v>94</v>
      </c>
      <c r="C18" s="54">
        <v>2687830.72</v>
      </c>
      <c r="D18" s="54">
        <v>2687830.72</v>
      </c>
      <c r="E18" s="54">
        <v>2687830.72</v>
      </c>
      <c r="F18" s="54"/>
      <c r="G18" s="54"/>
      <c r="H18" s="54"/>
      <c r="I18" s="54"/>
      <c r="J18" s="54"/>
      <c r="K18" s="54"/>
      <c r="L18" s="54"/>
      <c r="M18" s="54"/>
      <c r="N18" s="54"/>
      <c r="O18" s="54"/>
    </row>
    <row r="19" ht="20.25" customHeight="1" spans="1:15">
      <c r="A19" s="64" t="s">
        <v>95</v>
      </c>
      <c r="B19" s="64" t="s">
        <v>96</v>
      </c>
      <c r="C19" s="54">
        <v>105600</v>
      </c>
      <c r="D19" s="54">
        <v>105600</v>
      </c>
      <c r="E19" s="54">
        <v>105600</v>
      </c>
      <c r="F19" s="54"/>
      <c r="G19" s="54"/>
      <c r="H19" s="54"/>
      <c r="I19" s="54"/>
      <c r="J19" s="54"/>
      <c r="K19" s="54"/>
      <c r="L19" s="54"/>
      <c r="M19" s="54"/>
      <c r="N19" s="54"/>
      <c r="O19" s="54"/>
    </row>
    <row r="20" ht="20.25" customHeight="1" spans="1:15">
      <c r="A20" s="64" t="s">
        <v>97</v>
      </c>
      <c r="B20" s="64" t="s">
        <v>98</v>
      </c>
      <c r="C20" s="54">
        <v>204600</v>
      </c>
      <c r="D20" s="54">
        <v>204600</v>
      </c>
      <c r="E20" s="54">
        <v>204600</v>
      </c>
      <c r="F20" s="54"/>
      <c r="G20" s="54"/>
      <c r="H20" s="54"/>
      <c r="I20" s="54"/>
      <c r="J20" s="54"/>
      <c r="K20" s="54"/>
      <c r="L20" s="54"/>
      <c r="M20" s="54"/>
      <c r="N20" s="54"/>
      <c r="O20" s="54"/>
    </row>
    <row r="21" ht="20.25" customHeight="1" spans="1:15">
      <c r="A21" s="64" t="s">
        <v>99</v>
      </c>
      <c r="B21" s="64" t="s">
        <v>100</v>
      </c>
      <c r="C21" s="54">
        <v>1277630.72</v>
      </c>
      <c r="D21" s="54">
        <v>1277630.72</v>
      </c>
      <c r="E21" s="54">
        <v>1277630.72</v>
      </c>
      <c r="F21" s="54"/>
      <c r="G21" s="54"/>
      <c r="H21" s="54"/>
      <c r="I21" s="54"/>
      <c r="J21" s="54"/>
      <c r="K21" s="54"/>
      <c r="L21" s="54"/>
      <c r="M21" s="54"/>
      <c r="N21" s="54"/>
      <c r="O21" s="54"/>
    </row>
    <row r="22" ht="20.25" customHeight="1" spans="1:15">
      <c r="A22" s="64" t="s">
        <v>101</v>
      </c>
      <c r="B22" s="64" t="s">
        <v>102</v>
      </c>
      <c r="C22" s="54">
        <v>1100000</v>
      </c>
      <c r="D22" s="54">
        <v>1100000</v>
      </c>
      <c r="E22" s="54">
        <v>1100000</v>
      </c>
      <c r="F22" s="54"/>
      <c r="G22" s="54"/>
      <c r="H22" s="54"/>
      <c r="I22" s="54"/>
      <c r="J22" s="54"/>
      <c r="K22" s="54"/>
      <c r="L22" s="54"/>
      <c r="M22" s="54"/>
      <c r="N22" s="54"/>
      <c r="O22" s="54"/>
    </row>
    <row r="23" ht="20.25" customHeight="1" spans="1:15">
      <c r="A23" s="63" t="s">
        <v>103</v>
      </c>
      <c r="B23" s="63" t="s">
        <v>104</v>
      </c>
      <c r="C23" s="54">
        <v>120000</v>
      </c>
      <c r="D23" s="54">
        <v>120000</v>
      </c>
      <c r="E23" s="54"/>
      <c r="F23" s="54">
        <v>120000</v>
      </c>
      <c r="G23" s="54"/>
      <c r="H23" s="54"/>
      <c r="I23" s="54"/>
      <c r="J23" s="54"/>
      <c r="K23" s="54"/>
      <c r="L23" s="54"/>
      <c r="M23" s="54"/>
      <c r="N23" s="54"/>
      <c r="O23" s="54"/>
    </row>
    <row r="24" ht="20.25" customHeight="1" spans="1:15">
      <c r="A24" s="64" t="s">
        <v>105</v>
      </c>
      <c r="B24" s="64" t="s">
        <v>106</v>
      </c>
      <c r="C24" s="54">
        <v>120000</v>
      </c>
      <c r="D24" s="54">
        <v>120000</v>
      </c>
      <c r="E24" s="54"/>
      <c r="F24" s="54">
        <v>120000</v>
      </c>
      <c r="G24" s="54"/>
      <c r="H24" s="54"/>
      <c r="I24" s="54"/>
      <c r="J24" s="54"/>
      <c r="K24" s="54"/>
      <c r="L24" s="54"/>
      <c r="M24" s="54"/>
      <c r="N24" s="54"/>
      <c r="O24" s="54"/>
    </row>
    <row r="25" ht="20.25" customHeight="1" spans="1:15">
      <c r="A25" s="62" t="s">
        <v>107</v>
      </c>
      <c r="B25" s="62" t="s">
        <v>108</v>
      </c>
      <c r="C25" s="54">
        <v>1343670.12</v>
      </c>
      <c r="D25" s="54">
        <v>1343670.12</v>
      </c>
      <c r="E25" s="54">
        <v>1343670.12</v>
      </c>
      <c r="F25" s="54"/>
      <c r="G25" s="54"/>
      <c r="H25" s="54"/>
      <c r="I25" s="54"/>
      <c r="J25" s="54"/>
      <c r="K25" s="54"/>
      <c r="L25" s="54"/>
      <c r="M25" s="54"/>
      <c r="N25" s="54"/>
      <c r="O25" s="54"/>
    </row>
    <row r="26" ht="20.25" customHeight="1" spans="1:15">
      <c r="A26" s="63" t="s">
        <v>109</v>
      </c>
      <c r="B26" s="63" t="s">
        <v>110</v>
      </c>
      <c r="C26" s="54">
        <v>1343670.12</v>
      </c>
      <c r="D26" s="54">
        <v>1343670.12</v>
      </c>
      <c r="E26" s="54">
        <v>1343670.12</v>
      </c>
      <c r="F26" s="54"/>
      <c r="G26" s="54"/>
      <c r="H26" s="54"/>
      <c r="I26" s="54"/>
      <c r="J26" s="54"/>
      <c r="K26" s="54"/>
      <c r="L26" s="54"/>
      <c r="M26" s="54"/>
      <c r="N26" s="54"/>
      <c r="O26" s="54"/>
    </row>
    <row r="27" ht="20.25" customHeight="1" spans="1:15">
      <c r="A27" s="64" t="s">
        <v>111</v>
      </c>
      <c r="B27" s="64" t="s">
        <v>112</v>
      </c>
      <c r="C27" s="54">
        <v>110960.46</v>
      </c>
      <c r="D27" s="54">
        <v>110960.46</v>
      </c>
      <c r="E27" s="54">
        <v>110960.46</v>
      </c>
      <c r="F27" s="54"/>
      <c r="G27" s="54"/>
      <c r="H27" s="54"/>
      <c r="I27" s="54"/>
      <c r="J27" s="54"/>
      <c r="K27" s="54"/>
      <c r="L27" s="54"/>
      <c r="M27" s="54"/>
      <c r="N27" s="54"/>
      <c r="O27" s="54"/>
    </row>
    <row r="28" ht="20.25" customHeight="1" spans="1:15">
      <c r="A28" s="64" t="s">
        <v>113</v>
      </c>
      <c r="B28" s="64" t="s">
        <v>114</v>
      </c>
      <c r="C28" s="54">
        <v>551810.48</v>
      </c>
      <c r="D28" s="54">
        <v>551810.48</v>
      </c>
      <c r="E28" s="54">
        <v>551810.48</v>
      </c>
      <c r="F28" s="54"/>
      <c r="G28" s="54"/>
      <c r="H28" s="54"/>
      <c r="I28" s="54"/>
      <c r="J28" s="54"/>
      <c r="K28" s="54"/>
      <c r="L28" s="54"/>
      <c r="M28" s="54"/>
      <c r="N28" s="54"/>
      <c r="O28" s="54"/>
    </row>
    <row r="29" ht="20.25" customHeight="1" spans="1:15">
      <c r="A29" s="64" t="s">
        <v>115</v>
      </c>
      <c r="B29" s="64" t="s">
        <v>116</v>
      </c>
      <c r="C29" s="54">
        <v>605342.22</v>
      </c>
      <c r="D29" s="54">
        <v>605342.22</v>
      </c>
      <c r="E29" s="54">
        <v>605342.22</v>
      </c>
      <c r="F29" s="54"/>
      <c r="G29" s="54"/>
      <c r="H29" s="54"/>
      <c r="I29" s="54"/>
      <c r="J29" s="54"/>
      <c r="K29" s="54"/>
      <c r="L29" s="54"/>
      <c r="M29" s="54"/>
      <c r="N29" s="54"/>
      <c r="O29" s="54"/>
    </row>
    <row r="30" ht="20.25" customHeight="1" spans="1:15">
      <c r="A30" s="64" t="s">
        <v>117</v>
      </c>
      <c r="B30" s="64" t="s">
        <v>118</v>
      </c>
      <c r="C30" s="54">
        <v>75556.96</v>
      </c>
      <c r="D30" s="54">
        <v>75556.96</v>
      </c>
      <c r="E30" s="54">
        <v>75556.96</v>
      </c>
      <c r="F30" s="54"/>
      <c r="G30" s="54"/>
      <c r="H30" s="54"/>
      <c r="I30" s="54"/>
      <c r="J30" s="54"/>
      <c r="K30" s="54"/>
      <c r="L30" s="54"/>
      <c r="M30" s="54"/>
      <c r="N30" s="54"/>
      <c r="O30" s="54"/>
    </row>
    <row r="31" ht="20.25" customHeight="1" spans="1:15">
      <c r="A31" s="62" t="s">
        <v>119</v>
      </c>
      <c r="B31" s="62" t="s">
        <v>120</v>
      </c>
      <c r="C31" s="54">
        <v>914700</v>
      </c>
      <c r="D31" s="54">
        <v>914700</v>
      </c>
      <c r="E31" s="54">
        <v>914700</v>
      </c>
      <c r="F31" s="54"/>
      <c r="G31" s="54"/>
      <c r="H31" s="54"/>
      <c r="I31" s="54"/>
      <c r="J31" s="54"/>
      <c r="K31" s="54"/>
      <c r="L31" s="54"/>
      <c r="M31" s="54"/>
      <c r="N31" s="54"/>
      <c r="O31" s="54"/>
    </row>
    <row r="32" ht="20.25" customHeight="1" spans="1:15">
      <c r="A32" s="63" t="s">
        <v>121</v>
      </c>
      <c r="B32" s="63" t="s">
        <v>122</v>
      </c>
      <c r="C32" s="54">
        <v>914700</v>
      </c>
      <c r="D32" s="54">
        <v>914700</v>
      </c>
      <c r="E32" s="54">
        <v>914700</v>
      </c>
      <c r="F32" s="54"/>
      <c r="G32" s="54"/>
      <c r="H32" s="54"/>
      <c r="I32" s="54"/>
      <c r="J32" s="54"/>
      <c r="K32" s="54"/>
      <c r="L32" s="54"/>
      <c r="M32" s="54"/>
      <c r="N32" s="54"/>
      <c r="O32" s="54"/>
    </row>
    <row r="33" ht="20.25" customHeight="1" spans="1:15">
      <c r="A33" s="64" t="s">
        <v>123</v>
      </c>
      <c r="B33" s="64" t="s">
        <v>124</v>
      </c>
      <c r="C33" s="54">
        <v>914700</v>
      </c>
      <c r="D33" s="54">
        <v>914700</v>
      </c>
      <c r="E33" s="54">
        <v>914700</v>
      </c>
      <c r="F33" s="54"/>
      <c r="G33" s="54"/>
      <c r="H33" s="54"/>
      <c r="I33" s="54"/>
      <c r="J33" s="54"/>
      <c r="K33" s="54"/>
      <c r="L33" s="54"/>
      <c r="M33" s="54"/>
      <c r="N33" s="54"/>
      <c r="O33" s="54"/>
    </row>
    <row r="34" ht="20.25" customHeight="1" spans="1:15">
      <c r="A34" s="45" t="s">
        <v>125</v>
      </c>
      <c r="B34" s="45"/>
      <c r="C34" s="54">
        <v>38174988.63</v>
      </c>
      <c r="D34" s="54">
        <v>37172412.1</v>
      </c>
      <c r="E34" s="54">
        <v>25668755</v>
      </c>
      <c r="F34" s="54">
        <v>11503657.1</v>
      </c>
      <c r="G34" s="54"/>
      <c r="H34" s="54"/>
      <c r="I34" s="54"/>
      <c r="J34" s="54">
        <v>1002576.53</v>
      </c>
      <c r="K34" s="54"/>
      <c r="L34" s="54"/>
      <c r="M34" s="54"/>
      <c r="N34" s="54"/>
      <c r="O34" s="54">
        <v>1002576.53</v>
      </c>
    </row>
  </sheetData>
  <mergeCells count="11">
    <mergeCell ref="A2:O2"/>
    <mergeCell ref="A3:I3"/>
    <mergeCell ref="D4:F4"/>
    <mergeCell ref="J4:O4"/>
    <mergeCell ref="A34:B34"/>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126</v>
      </c>
    </row>
    <row r="2" ht="45" customHeight="1" spans="1:4">
      <c r="A2" s="3" t="s">
        <v>127</v>
      </c>
      <c r="B2" s="3"/>
      <c r="C2" s="3"/>
      <c r="D2" s="3"/>
    </row>
    <row r="3" ht="18.75" customHeight="1" spans="1:4">
      <c r="A3" s="4" t="str">
        <f>"单位名称："&amp;"元江哈尼族彝族傣族自治县教育体育局"</f>
        <v>单位名称：元江哈尼族彝族傣族自治县教育体育局</v>
      </c>
      <c r="B3" s="4"/>
      <c r="C3" s="66"/>
      <c r="D3" s="5" t="s">
        <v>2</v>
      </c>
    </row>
    <row r="4" ht="22.5" customHeight="1" spans="1:4">
      <c r="A4" s="7" t="s">
        <v>3</v>
      </c>
      <c r="B4" s="7"/>
      <c r="C4" s="7" t="s">
        <v>4</v>
      </c>
      <c r="D4" s="7"/>
    </row>
    <row r="5" ht="18.75" customHeight="1" spans="1:4">
      <c r="A5" s="7" t="s">
        <v>5</v>
      </c>
      <c r="B5" s="7" t="s">
        <v>6</v>
      </c>
      <c r="C5" s="7" t="s">
        <v>128</v>
      </c>
      <c r="D5" s="7" t="s">
        <v>6</v>
      </c>
    </row>
    <row r="6" ht="18.75" customHeight="1" spans="1:4">
      <c r="A6" s="7"/>
      <c r="B6" s="7"/>
      <c r="C6" s="7"/>
      <c r="D6" s="7"/>
    </row>
    <row r="7" ht="22.5" customHeight="1" spans="1:4">
      <c r="A7" s="67" t="s">
        <v>129</v>
      </c>
      <c r="B7" s="54">
        <v>37172412.1</v>
      </c>
      <c r="C7" s="67" t="s">
        <v>130</v>
      </c>
      <c r="D7" s="54">
        <v>37172412.1</v>
      </c>
    </row>
    <row r="8" ht="22.5" customHeight="1" spans="1:4">
      <c r="A8" s="67" t="s">
        <v>131</v>
      </c>
      <c r="B8" s="54">
        <v>37172412.1</v>
      </c>
      <c r="C8" s="67" t="str">
        <f>"（"&amp;"一"&amp;"）"&amp;"教育支出"</f>
        <v>（一）教育支出</v>
      </c>
      <c r="D8" s="54">
        <v>32106211.26</v>
      </c>
    </row>
    <row r="9" ht="22.5" customHeight="1" spans="1:4">
      <c r="A9" s="67" t="s">
        <v>132</v>
      </c>
      <c r="B9" s="54"/>
      <c r="C9" s="67" t="str">
        <f>"（"&amp;"二"&amp;"）"&amp;"社会保障和就业支出"</f>
        <v>（二）社会保障和就业支出</v>
      </c>
      <c r="D9" s="54">
        <v>2807830.72</v>
      </c>
    </row>
    <row r="10" ht="22.5" customHeight="1" spans="1:4">
      <c r="A10" s="67" t="s">
        <v>133</v>
      </c>
      <c r="B10" s="54"/>
      <c r="C10" s="67" t="str">
        <f>"（"&amp;"三"&amp;"）"&amp;"卫生健康支出"</f>
        <v>（三）卫生健康支出</v>
      </c>
      <c r="D10" s="54">
        <v>1343670.12</v>
      </c>
    </row>
    <row r="11" ht="22.5" customHeight="1" spans="1:4">
      <c r="A11" s="67" t="s">
        <v>134</v>
      </c>
      <c r="B11" s="54"/>
      <c r="C11" s="67" t="str">
        <f>"（"&amp;"四"&amp;"）"&amp;"住房保障支出"</f>
        <v>（四）住房保障支出</v>
      </c>
      <c r="D11" s="54">
        <v>914700</v>
      </c>
    </row>
    <row r="12" ht="22.5" customHeight="1" spans="1:4">
      <c r="A12" s="67" t="s">
        <v>131</v>
      </c>
      <c r="B12" s="54"/>
      <c r="C12" s="67"/>
      <c r="D12" s="54"/>
    </row>
    <row r="13" ht="22.5" customHeight="1" spans="1:4">
      <c r="A13" s="67" t="s">
        <v>132</v>
      </c>
      <c r="B13" s="54"/>
      <c r="C13" s="67"/>
      <c r="D13" s="54"/>
    </row>
    <row r="14" ht="22.5" customHeight="1" spans="1:4">
      <c r="A14" s="67" t="s">
        <v>133</v>
      </c>
      <c r="B14" s="54"/>
      <c r="C14" s="67"/>
      <c r="D14" s="54"/>
    </row>
    <row r="15" ht="22.5" customHeight="1" spans="1:4">
      <c r="A15" s="68"/>
      <c r="B15" s="54"/>
      <c r="C15" s="67" t="s">
        <v>135</v>
      </c>
      <c r="D15" s="54"/>
    </row>
    <row r="16" ht="22.5" customHeight="1" spans="1:4">
      <c r="A16" s="69" t="s">
        <v>136</v>
      </c>
      <c r="B16" s="70">
        <v>37172412.1</v>
      </c>
      <c r="C16" s="71" t="s">
        <v>137</v>
      </c>
      <c r="D16" s="70">
        <v>37172412.1</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4"/>
  <sheetViews>
    <sheetView showZeros="0" topLeftCell="A2" workbookViewId="0">
      <selection activeCell="C33" sqref="C33"/>
    </sheetView>
  </sheetViews>
  <sheetFormatPr defaultColWidth="8.85" defaultRowHeight="15" customHeight="1" outlineLevelCol="6"/>
  <cols>
    <col min="1" max="1" width="21.425" customWidth="1"/>
    <col min="2" max="2" width="32.25" customWidth="1"/>
    <col min="3" max="7" width="21.425" customWidth="1"/>
  </cols>
  <sheetData>
    <row r="1" ht="18.75" customHeight="1" spans="1:7">
      <c r="A1" s="1"/>
      <c r="B1" s="1"/>
      <c r="C1" s="1"/>
      <c r="D1" s="1"/>
      <c r="E1" s="1"/>
      <c r="F1" s="1"/>
      <c r="G1" s="41" t="s">
        <v>138</v>
      </c>
    </row>
    <row r="2" ht="37.5" customHeight="1" spans="1:7">
      <c r="A2" s="3" t="s">
        <v>139</v>
      </c>
      <c r="B2" s="3"/>
      <c r="C2" s="3"/>
      <c r="D2" s="3"/>
      <c r="E2" s="3"/>
      <c r="F2" s="3"/>
      <c r="G2" s="3"/>
    </row>
    <row r="3" ht="18.75" customHeight="1" spans="1:7">
      <c r="A3" s="42" t="str">
        <f>"单位名称："&amp;"元江哈尼族彝族傣族自治县教育体育局"</f>
        <v>单位名称：元江哈尼族彝族傣族自治县教育体育局</v>
      </c>
      <c r="B3" s="42"/>
      <c r="C3" s="42"/>
      <c r="D3" s="43"/>
      <c r="E3" s="43"/>
      <c r="F3" s="43"/>
      <c r="G3" s="44" t="s">
        <v>29</v>
      </c>
    </row>
    <row r="4" ht="18.75" customHeight="1" spans="1:7">
      <c r="A4" s="12" t="s">
        <v>140</v>
      </c>
      <c r="B4" s="12" t="s">
        <v>60</v>
      </c>
      <c r="C4" s="28" t="s">
        <v>32</v>
      </c>
      <c r="D4" s="28" t="s">
        <v>63</v>
      </c>
      <c r="E4" s="28"/>
      <c r="F4" s="28"/>
      <c r="G4" s="12" t="s">
        <v>64</v>
      </c>
    </row>
    <row r="5" ht="18.75" customHeight="1" spans="1:7">
      <c r="A5" s="12" t="s">
        <v>59</v>
      </c>
      <c r="B5" s="12" t="s">
        <v>60</v>
      </c>
      <c r="C5" s="28"/>
      <c r="D5" s="28" t="s">
        <v>34</v>
      </c>
      <c r="E5" s="28" t="s">
        <v>141</v>
      </c>
      <c r="F5" s="28" t="s">
        <v>142</v>
      </c>
      <c r="G5" s="12"/>
    </row>
    <row r="6" ht="18.75" customHeight="1" spans="1:7">
      <c r="A6" s="13" t="s">
        <v>46</v>
      </c>
      <c r="B6" s="13" t="s">
        <v>47</v>
      </c>
      <c r="C6" s="13" t="s">
        <v>48</v>
      </c>
      <c r="D6" s="13" t="s">
        <v>49</v>
      </c>
      <c r="E6" s="13" t="s">
        <v>50</v>
      </c>
      <c r="F6" s="13" t="s">
        <v>51</v>
      </c>
      <c r="G6" s="13" t="s">
        <v>52</v>
      </c>
    </row>
    <row r="7" ht="20.25" customHeight="1" spans="1:7">
      <c r="A7" s="62" t="s">
        <v>71</v>
      </c>
      <c r="B7" s="62" t="s">
        <v>72</v>
      </c>
      <c r="C7" s="54">
        <v>32106211.26</v>
      </c>
      <c r="D7" s="54">
        <v>20722554.16</v>
      </c>
      <c r="E7" s="54">
        <v>19965594.16</v>
      </c>
      <c r="F7" s="54">
        <v>756960</v>
      </c>
      <c r="G7" s="54">
        <v>11383657.1</v>
      </c>
    </row>
    <row r="8" ht="20.25" customHeight="1" spans="1:7">
      <c r="A8" s="63" t="s">
        <v>73</v>
      </c>
      <c r="B8" s="63" t="s">
        <v>74</v>
      </c>
      <c r="C8" s="54">
        <v>9354554.16</v>
      </c>
      <c r="D8" s="54">
        <v>9004554.16</v>
      </c>
      <c r="E8" s="54">
        <v>8247594.16</v>
      </c>
      <c r="F8" s="54">
        <v>756960</v>
      </c>
      <c r="G8" s="54">
        <v>350000</v>
      </c>
    </row>
    <row r="9" ht="20.25" customHeight="1" spans="1:7">
      <c r="A9" s="64" t="s">
        <v>75</v>
      </c>
      <c r="B9" s="64" t="s">
        <v>76</v>
      </c>
      <c r="C9" s="54">
        <v>2019551.93</v>
      </c>
      <c r="D9" s="54">
        <v>1819551.93</v>
      </c>
      <c r="E9" s="54">
        <v>1542031.93</v>
      </c>
      <c r="F9" s="54">
        <v>277520</v>
      </c>
      <c r="G9" s="54">
        <v>200000</v>
      </c>
    </row>
    <row r="10" ht="20.25" customHeight="1" spans="1:7">
      <c r="A10" s="64" t="s">
        <v>77</v>
      </c>
      <c r="B10" s="64" t="s">
        <v>78</v>
      </c>
      <c r="C10" s="54">
        <v>7335002.23</v>
      </c>
      <c r="D10" s="54">
        <v>7185002.23</v>
      </c>
      <c r="E10" s="54">
        <v>6705562.23</v>
      </c>
      <c r="F10" s="54">
        <v>479440</v>
      </c>
      <c r="G10" s="54">
        <v>150000</v>
      </c>
    </row>
    <row r="11" ht="20.25" customHeight="1" spans="1:7">
      <c r="A11" s="63" t="s">
        <v>79</v>
      </c>
      <c r="B11" s="63" t="s">
        <v>80</v>
      </c>
      <c r="C11" s="54">
        <v>17207657.1</v>
      </c>
      <c r="D11" s="54">
        <v>6174000</v>
      </c>
      <c r="E11" s="54">
        <v>6174000</v>
      </c>
      <c r="F11" s="54"/>
      <c r="G11" s="54">
        <v>11033657.1</v>
      </c>
    </row>
    <row r="12" ht="20.25" customHeight="1" spans="1:7">
      <c r="A12" s="64" t="s">
        <v>81</v>
      </c>
      <c r="B12" s="64" t="s">
        <v>82</v>
      </c>
      <c r="C12" s="54">
        <v>52929.6</v>
      </c>
      <c r="D12" s="54"/>
      <c r="E12" s="54"/>
      <c r="F12" s="54"/>
      <c r="G12" s="54">
        <v>52929.6</v>
      </c>
    </row>
    <row r="13" ht="20.25" customHeight="1" spans="1:7">
      <c r="A13" s="64" t="s">
        <v>83</v>
      </c>
      <c r="B13" s="64" t="s">
        <v>84</v>
      </c>
      <c r="C13" s="54">
        <v>990000</v>
      </c>
      <c r="D13" s="54">
        <v>990000</v>
      </c>
      <c r="E13" s="54">
        <v>990000</v>
      </c>
      <c r="F13" s="54"/>
      <c r="G13" s="54"/>
    </row>
    <row r="14" ht="20.25" customHeight="1" spans="1:7">
      <c r="A14" s="64" t="s">
        <v>85</v>
      </c>
      <c r="B14" s="64" t="s">
        <v>86</v>
      </c>
      <c r="C14" s="54">
        <v>16164727.5</v>
      </c>
      <c r="D14" s="54">
        <v>5184000</v>
      </c>
      <c r="E14" s="54">
        <v>5184000</v>
      </c>
      <c r="F14" s="54"/>
      <c r="G14" s="54">
        <v>10980727.5</v>
      </c>
    </row>
    <row r="15" ht="20.25" customHeight="1" spans="1:7">
      <c r="A15" s="63" t="s">
        <v>87</v>
      </c>
      <c r="B15" s="63" t="s">
        <v>88</v>
      </c>
      <c r="C15" s="54">
        <v>5544000</v>
      </c>
      <c r="D15" s="54">
        <v>5544000</v>
      </c>
      <c r="E15" s="54">
        <v>5544000</v>
      </c>
      <c r="F15" s="54"/>
      <c r="G15" s="54"/>
    </row>
    <row r="16" ht="20.25" customHeight="1" spans="1:7">
      <c r="A16" s="64" t="s">
        <v>89</v>
      </c>
      <c r="B16" s="64" t="s">
        <v>90</v>
      </c>
      <c r="C16" s="54">
        <v>5544000</v>
      </c>
      <c r="D16" s="54">
        <v>5544000</v>
      </c>
      <c r="E16" s="54">
        <v>5544000</v>
      </c>
      <c r="F16" s="54"/>
      <c r="G16" s="54"/>
    </row>
    <row r="17" ht="20.25" customHeight="1" spans="1:7">
      <c r="A17" s="62" t="s">
        <v>91</v>
      </c>
      <c r="B17" s="62" t="s">
        <v>92</v>
      </c>
      <c r="C17" s="54">
        <v>2807830.72</v>
      </c>
      <c r="D17" s="54">
        <v>2687830.72</v>
      </c>
      <c r="E17" s="54">
        <v>2659630.72</v>
      </c>
      <c r="F17" s="54">
        <v>28200</v>
      </c>
      <c r="G17" s="54">
        <v>120000</v>
      </c>
    </row>
    <row r="18" ht="20.25" customHeight="1" spans="1:7">
      <c r="A18" s="63" t="s">
        <v>93</v>
      </c>
      <c r="B18" s="63" t="s">
        <v>94</v>
      </c>
      <c r="C18" s="54">
        <v>2687830.72</v>
      </c>
      <c r="D18" s="54">
        <v>2687830.72</v>
      </c>
      <c r="E18" s="54">
        <v>2659630.72</v>
      </c>
      <c r="F18" s="54">
        <v>28200</v>
      </c>
      <c r="G18" s="54"/>
    </row>
    <row r="19" ht="20.25" customHeight="1" spans="1:7">
      <c r="A19" s="64" t="s">
        <v>95</v>
      </c>
      <c r="B19" s="64" t="s">
        <v>96</v>
      </c>
      <c r="C19" s="54">
        <v>105600</v>
      </c>
      <c r="D19" s="54">
        <v>105600</v>
      </c>
      <c r="E19" s="54">
        <v>96000</v>
      </c>
      <c r="F19" s="54">
        <v>9600</v>
      </c>
      <c r="G19" s="54"/>
    </row>
    <row r="20" ht="20.25" customHeight="1" spans="1:7">
      <c r="A20" s="64" t="s">
        <v>97</v>
      </c>
      <c r="B20" s="64" t="s">
        <v>98</v>
      </c>
      <c r="C20" s="54">
        <v>204600</v>
      </c>
      <c r="D20" s="54">
        <v>204600</v>
      </c>
      <c r="E20" s="54">
        <v>186000</v>
      </c>
      <c r="F20" s="54">
        <v>18600</v>
      </c>
      <c r="G20" s="54"/>
    </row>
    <row r="21" ht="20.25" customHeight="1" spans="1:7">
      <c r="A21" s="64" t="s">
        <v>99</v>
      </c>
      <c r="B21" s="64" t="s">
        <v>100</v>
      </c>
      <c r="C21" s="54">
        <v>1277630.72</v>
      </c>
      <c r="D21" s="54">
        <v>1277630.72</v>
      </c>
      <c r="E21" s="54">
        <v>1277630.72</v>
      </c>
      <c r="F21" s="54"/>
      <c r="G21" s="54"/>
    </row>
    <row r="22" ht="20.25" customHeight="1" spans="1:7">
      <c r="A22" s="64" t="s">
        <v>101</v>
      </c>
      <c r="B22" s="64" t="s">
        <v>102</v>
      </c>
      <c r="C22" s="54">
        <v>1100000</v>
      </c>
      <c r="D22" s="54">
        <v>1100000</v>
      </c>
      <c r="E22" s="54">
        <v>1100000</v>
      </c>
      <c r="F22" s="54"/>
      <c r="G22" s="54"/>
    </row>
    <row r="23" ht="20.25" customHeight="1" spans="1:7">
      <c r="A23" s="63" t="s">
        <v>103</v>
      </c>
      <c r="B23" s="63" t="s">
        <v>104</v>
      </c>
      <c r="C23" s="54">
        <v>120000</v>
      </c>
      <c r="D23" s="54"/>
      <c r="E23" s="54"/>
      <c r="F23" s="54"/>
      <c r="G23" s="54">
        <v>120000</v>
      </c>
    </row>
    <row r="24" ht="20.25" customHeight="1" spans="1:7">
      <c r="A24" s="64" t="s">
        <v>105</v>
      </c>
      <c r="B24" s="64" t="s">
        <v>106</v>
      </c>
      <c r="C24" s="54">
        <v>120000</v>
      </c>
      <c r="D24" s="54"/>
      <c r="E24" s="54"/>
      <c r="F24" s="54"/>
      <c r="G24" s="54">
        <v>120000</v>
      </c>
    </row>
    <row r="25" ht="20.25" customHeight="1" spans="1:7">
      <c r="A25" s="62" t="s">
        <v>107</v>
      </c>
      <c r="B25" s="62" t="s">
        <v>108</v>
      </c>
      <c r="C25" s="54">
        <v>1343670.12</v>
      </c>
      <c r="D25" s="54">
        <v>1343670.12</v>
      </c>
      <c r="E25" s="54">
        <v>1343670.12</v>
      </c>
      <c r="F25" s="54"/>
      <c r="G25" s="54"/>
    </row>
    <row r="26" ht="20.25" customHeight="1" spans="1:7">
      <c r="A26" s="63" t="s">
        <v>109</v>
      </c>
      <c r="B26" s="63" t="s">
        <v>110</v>
      </c>
      <c r="C26" s="54">
        <v>1343670.12</v>
      </c>
      <c r="D26" s="54">
        <v>1343670.12</v>
      </c>
      <c r="E26" s="54">
        <v>1343670.12</v>
      </c>
      <c r="F26" s="54"/>
      <c r="G26" s="54"/>
    </row>
    <row r="27" ht="20.25" customHeight="1" spans="1:7">
      <c r="A27" s="64" t="s">
        <v>111</v>
      </c>
      <c r="B27" s="64" t="s">
        <v>112</v>
      </c>
      <c r="C27" s="54">
        <v>110960.46</v>
      </c>
      <c r="D27" s="54">
        <v>110960.46</v>
      </c>
      <c r="E27" s="54">
        <v>110960.46</v>
      </c>
      <c r="F27" s="54"/>
      <c r="G27" s="54"/>
    </row>
    <row r="28" ht="20.25" customHeight="1" spans="1:7">
      <c r="A28" s="64" t="s">
        <v>113</v>
      </c>
      <c r="B28" s="64" t="s">
        <v>114</v>
      </c>
      <c r="C28" s="54">
        <v>551810.48</v>
      </c>
      <c r="D28" s="54">
        <v>551810.48</v>
      </c>
      <c r="E28" s="54">
        <v>551810.48</v>
      </c>
      <c r="F28" s="54"/>
      <c r="G28" s="54"/>
    </row>
    <row r="29" ht="20.25" customHeight="1" spans="1:7">
      <c r="A29" s="64" t="s">
        <v>115</v>
      </c>
      <c r="B29" s="64" t="s">
        <v>116</v>
      </c>
      <c r="C29" s="54">
        <v>605342.22</v>
      </c>
      <c r="D29" s="54">
        <v>605342.22</v>
      </c>
      <c r="E29" s="54">
        <v>605342.22</v>
      </c>
      <c r="F29" s="54"/>
      <c r="G29" s="54"/>
    </row>
    <row r="30" ht="20.25" customHeight="1" spans="1:7">
      <c r="A30" s="64" t="s">
        <v>117</v>
      </c>
      <c r="B30" s="64" t="s">
        <v>118</v>
      </c>
      <c r="C30" s="54">
        <v>75556.96</v>
      </c>
      <c r="D30" s="54">
        <v>75556.96</v>
      </c>
      <c r="E30" s="54">
        <v>75556.96</v>
      </c>
      <c r="F30" s="54"/>
      <c r="G30" s="54"/>
    </row>
    <row r="31" ht="20.25" customHeight="1" spans="1:7">
      <c r="A31" s="62" t="s">
        <v>119</v>
      </c>
      <c r="B31" s="62" t="s">
        <v>120</v>
      </c>
      <c r="C31" s="54">
        <v>914700</v>
      </c>
      <c r="D31" s="54">
        <v>914700</v>
      </c>
      <c r="E31" s="54">
        <v>914700</v>
      </c>
      <c r="F31" s="54"/>
      <c r="G31" s="54"/>
    </row>
    <row r="32" ht="20.25" customHeight="1" spans="1:7">
      <c r="A32" s="63" t="s">
        <v>121</v>
      </c>
      <c r="B32" s="63" t="s">
        <v>122</v>
      </c>
      <c r="C32" s="54">
        <v>914700</v>
      </c>
      <c r="D32" s="54">
        <v>914700</v>
      </c>
      <c r="E32" s="54">
        <v>914700</v>
      </c>
      <c r="F32" s="54"/>
      <c r="G32" s="54"/>
    </row>
    <row r="33" ht="20.25" customHeight="1" spans="1:7">
      <c r="A33" s="64" t="s">
        <v>123</v>
      </c>
      <c r="B33" s="64" t="s">
        <v>124</v>
      </c>
      <c r="C33" s="54">
        <v>914700</v>
      </c>
      <c r="D33" s="54">
        <v>914700</v>
      </c>
      <c r="E33" s="54">
        <v>914700</v>
      </c>
      <c r="F33" s="54"/>
      <c r="G33" s="54"/>
    </row>
    <row r="34" ht="20.25" customHeight="1" spans="1:7">
      <c r="A34" s="45" t="s">
        <v>125</v>
      </c>
      <c r="B34" s="45"/>
      <c r="C34" s="65">
        <v>37172412.1</v>
      </c>
      <c r="D34" s="65">
        <v>25668755</v>
      </c>
      <c r="E34" s="65">
        <v>24883595</v>
      </c>
      <c r="F34" s="65">
        <v>785160</v>
      </c>
      <c r="G34" s="65">
        <v>11503657.1</v>
      </c>
    </row>
  </sheetData>
  <mergeCells count="7">
    <mergeCell ref="A2:G2"/>
    <mergeCell ref="A3:C3"/>
    <mergeCell ref="A4:B4"/>
    <mergeCell ref="D4:F4"/>
    <mergeCell ref="A34:B34"/>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8.85" defaultRowHeight="15" customHeight="1" outlineLevelRow="6" outlineLevelCol="5"/>
  <cols>
    <col min="1" max="6" width="28.575" customWidth="1"/>
  </cols>
  <sheetData>
    <row r="1" ht="18.75" customHeight="1" spans="1:6">
      <c r="A1" s="55"/>
      <c r="B1" s="55"/>
      <c r="C1" s="56"/>
      <c r="D1" s="1"/>
      <c r="E1" s="1"/>
      <c r="F1" s="57" t="s">
        <v>143</v>
      </c>
    </row>
    <row r="2" ht="41.25" customHeight="1" spans="1:6">
      <c r="A2" s="58" t="s">
        <v>144</v>
      </c>
      <c r="B2" s="58"/>
      <c r="C2" s="58"/>
      <c r="D2" s="58"/>
      <c r="E2" s="58"/>
      <c r="F2" s="58"/>
    </row>
    <row r="3" ht="18.75" customHeight="1" spans="1:6">
      <c r="A3" s="4" t="str">
        <f>"单位名称："&amp;"元江哈尼族彝族傣族自治县教育体育局"</f>
        <v>单位名称：元江哈尼族彝族傣族自治县教育体育局</v>
      </c>
      <c r="B3" s="4"/>
      <c r="C3" s="4"/>
      <c r="D3" s="59"/>
      <c r="E3" s="1"/>
      <c r="F3" s="57" t="s">
        <v>29</v>
      </c>
    </row>
    <row r="4" ht="18.75" customHeight="1" spans="1:6">
      <c r="A4" s="12" t="s">
        <v>145</v>
      </c>
      <c r="B4" s="28" t="s">
        <v>146</v>
      </c>
      <c r="C4" s="28" t="s">
        <v>147</v>
      </c>
      <c r="D4" s="28"/>
      <c r="E4" s="28"/>
      <c r="F4" s="28" t="s">
        <v>148</v>
      </c>
    </row>
    <row r="5" ht="18.75" customHeight="1" spans="1:6">
      <c r="A5" s="12"/>
      <c r="B5" s="28"/>
      <c r="C5" s="28" t="s">
        <v>34</v>
      </c>
      <c r="D5" s="28" t="s">
        <v>149</v>
      </c>
      <c r="E5" s="28" t="s">
        <v>150</v>
      </c>
      <c r="F5" s="28"/>
    </row>
    <row r="6" ht="18.75" customHeight="1" spans="1:6">
      <c r="A6" s="60">
        <v>1</v>
      </c>
      <c r="B6" s="61">
        <v>2</v>
      </c>
      <c r="C6" s="60">
        <v>3</v>
      </c>
      <c r="D6" s="60">
        <v>4</v>
      </c>
      <c r="E6" s="60">
        <v>5</v>
      </c>
      <c r="F6" s="60">
        <v>6</v>
      </c>
    </row>
    <row r="7" ht="20.25" customHeight="1" spans="1:6">
      <c r="A7" s="54">
        <v>61000</v>
      </c>
      <c r="B7" s="54"/>
      <c r="C7" s="54">
        <v>29000</v>
      </c>
      <c r="D7" s="54"/>
      <c r="E7" s="54">
        <v>29000</v>
      </c>
      <c r="F7" s="54">
        <v>32000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2"/>
  <sheetViews>
    <sheetView showZeros="0" topLeftCell="C30" workbookViewId="0">
      <selection activeCell="H59" sqref="H59"/>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151</v>
      </c>
    </row>
    <row r="2" ht="45" customHeight="1" spans="1:23">
      <c r="A2" s="3" t="s">
        <v>152</v>
      </c>
      <c r="B2" s="3"/>
      <c r="C2" s="3"/>
      <c r="D2" s="3"/>
      <c r="E2" s="3"/>
      <c r="F2" s="3"/>
      <c r="G2" s="3"/>
      <c r="H2" s="3"/>
      <c r="I2" s="3"/>
      <c r="J2" s="3"/>
      <c r="K2" s="3"/>
      <c r="L2" s="50"/>
      <c r="M2" s="50"/>
      <c r="N2" s="50"/>
      <c r="O2" s="50"/>
      <c r="P2" s="50"/>
      <c r="Q2" s="50"/>
      <c r="R2" s="50"/>
      <c r="S2" s="50"/>
      <c r="T2" s="50"/>
      <c r="U2" s="50"/>
      <c r="V2" s="50"/>
      <c r="W2" s="50"/>
    </row>
    <row r="3" ht="18.75" customHeight="1" spans="1:23">
      <c r="A3" s="4" t="str">
        <f>"单位名称："&amp;"元江哈尼族彝族傣族自治县教育体育局"</f>
        <v>单位名称：元江哈尼族彝族傣族自治县教育体育局</v>
      </c>
      <c r="B3" s="4"/>
      <c r="C3" s="4"/>
      <c r="D3" s="4"/>
      <c r="E3" s="4"/>
      <c r="F3" s="4"/>
      <c r="G3" s="4"/>
      <c r="H3" s="51"/>
      <c r="I3" s="51"/>
      <c r="J3" s="51"/>
      <c r="K3" s="51"/>
      <c r="L3" s="5"/>
      <c r="M3" s="5"/>
      <c r="N3" s="5"/>
      <c r="O3" s="5"/>
      <c r="P3" s="5"/>
      <c r="Q3" s="5"/>
      <c r="R3" s="5"/>
      <c r="S3" s="5"/>
      <c r="T3" s="5"/>
      <c r="U3" s="5"/>
      <c r="V3" s="5"/>
      <c r="W3" s="5" t="s">
        <v>29</v>
      </c>
    </row>
    <row r="4" ht="18.75" customHeight="1" spans="1:23">
      <c r="A4" s="52" t="s">
        <v>153</v>
      </c>
      <c r="B4" s="52" t="s">
        <v>154</v>
      </c>
      <c r="C4" s="52" t="s">
        <v>155</v>
      </c>
      <c r="D4" s="52" t="s">
        <v>156</v>
      </c>
      <c r="E4" s="52" t="s">
        <v>157</v>
      </c>
      <c r="F4" s="52" t="s">
        <v>158</v>
      </c>
      <c r="G4" s="52" t="s">
        <v>159</v>
      </c>
      <c r="H4" s="53" t="s">
        <v>32</v>
      </c>
      <c r="I4" s="53" t="s">
        <v>160</v>
      </c>
      <c r="J4" s="52"/>
      <c r="K4" s="52"/>
      <c r="L4" s="52"/>
      <c r="M4" s="52"/>
      <c r="N4" s="52" t="s">
        <v>161</v>
      </c>
      <c r="O4" s="52"/>
      <c r="P4" s="52"/>
      <c r="Q4" s="52" t="s">
        <v>38</v>
      </c>
      <c r="R4" s="52" t="s">
        <v>62</v>
      </c>
      <c r="S4" s="52"/>
      <c r="T4" s="52"/>
      <c r="U4" s="52"/>
      <c r="V4" s="52"/>
      <c r="W4" s="52"/>
    </row>
    <row r="5" ht="18.75" customHeight="1" spans="1:23">
      <c r="A5" s="52"/>
      <c r="B5" s="52"/>
      <c r="C5" s="52"/>
      <c r="D5" s="52"/>
      <c r="E5" s="52"/>
      <c r="F5" s="52"/>
      <c r="G5" s="52"/>
      <c r="H5" s="53" t="s">
        <v>162</v>
      </c>
      <c r="I5" s="53" t="s">
        <v>163</v>
      </c>
      <c r="J5" s="52" t="s">
        <v>36</v>
      </c>
      <c r="K5" s="52" t="s">
        <v>37</v>
      </c>
      <c r="L5" s="52"/>
      <c r="M5" s="52"/>
      <c r="N5" s="52" t="s">
        <v>161</v>
      </c>
      <c r="O5" s="52" t="s">
        <v>36</v>
      </c>
      <c r="P5" s="52" t="s">
        <v>37</v>
      </c>
      <c r="Q5" s="52" t="s">
        <v>38</v>
      </c>
      <c r="R5" s="52" t="s">
        <v>62</v>
      </c>
      <c r="S5" s="52" t="s">
        <v>41</v>
      </c>
      <c r="T5" s="52" t="s">
        <v>42</v>
      </c>
      <c r="U5" s="52" t="s">
        <v>43</v>
      </c>
      <c r="V5" s="52" t="s">
        <v>44</v>
      </c>
      <c r="W5" s="52" t="s">
        <v>45</v>
      </c>
    </row>
    <row r="6" ht="18.75" customHeight="1" spans="1:23">
      <c r="A6" s="52"/>
      <c r="B6" s="52"/>
      <c r="C6" s="52"/>
      <c r="D6" s="52"/>
      <c r="E6" s="52"/>
      <c r="F6" s="52"/>
      <c r="G6" s="52"/>
      <c r="H6" s="53"/>
      <c r="I6" s="53" t="s">
        <v>164</v>
      </c>
      <c r="J6" s="52" t="s">
        <v>165</v>
      </c>
      <c r="K6" s="52" t="s">
        <v>166</v>
      </c>
      <c r="L6" s="52" t="s">
        <v>167</v>
      </c>
      <c r="M6" s="52" t="s">
        <v>168</v>
      </c>
      <c r="N6" s="52" t="s">
        <v>35</v>
      </c>
      <c r="O6" s="52" t="s">
        <v>36</v>
      </c>
      <c r="P6" s="52" t="s">
        <v>37</v>
      </c>
      <c r="Q6" s="52"/>
      <c r="R6" s="52" t="s">
        <v>34</v>
      </c>
      <c r="S6" s="52" t="s">
        <v>41</v>
      </c>
      <c r="T6" s="52" t="s">
        <v>42</v>
      </c>
      <c r="U6" s="52" t="s">
        <v>43</v>
      </c>
      <c r="V6" s="52" t="s">
        <v>44</v>
      </c>
      <c r="W6" s="52" t="s">
        <v>45</v>
      </c>
    </row>
    <row r="7" ht="22.65" customHeight="1" spans="1:23">
      <c r="A7" s="52"/>
      <c r="B7" s="52"/>
      <c r="C7" s="52"/>
      <c r="D7" s="52"/>
      <c r="E7" s="52"/>
      <c r="F7" s="52"/>
      <c r="G7" s="52"/>
      <c r="H7" s="53"/>
      <c r="I7" s="53" t="s">
        <v>34</v>
      </c>
      <c r="J7" s="52"/>
      <c r="K7" s="52"/>
      <c r="L7" s="52"/>
      <c r="M7" s="52"/>
      <c r="N7" s="52"/>
      <c r="O7" s="52"/>
      <c r="P7" s="52"/>
      <c r="Q7" s="52"/>
      <c r="R7" s="52"/>
      <c r="S7" s="52"/>
      <c r="T7" s="52"/>
      <c r="U7" s="52"/>
      <c r="V7" s="52"/>
      <c r="W7" s="52"/>
    </row>
    <row r="8" ht="18.75" customHeight="1" spans="1:23">
      <c r="A8" s="53" t="s">
        <v>46</v>
      </c>
      <c r="B8" s="53">
        <v>2</v>
      </c>
      <c r="C8" s="53">
        <v>3</v>
      </c>
      <c r="D8" s="53">
        <v>4</v>
      </c>
      <c r="E8" s="53">
        <v>5</v>
      </c>
      <c r="F8" s="53">
        <v>6</v>
      </c>
      <c r="G8" s="53">
        <v>7</v>
      </c>
      <c r="H8" s="53">
        <v>8</v>
      </c>
      <c r="I8" s="53">
        <v>9</v>
      </c>
      <c r="J8" s="53">
        <v>10</v>
      </c>
      <c r="K8" s="53">
        <v>11</v>
      </c>
      <c r="L8" s="53">
        <v>12</v>
      </c>
      <c r="M8" s="53">
        <v>13</v>
      </c>
      <c r="N8" s="53">
        <v>14</v>
      </c>
      <c r="O8" s="53">
        <v>15</v>
      </c>
      <c r="P8" s="53">
        <v>16</v>
      </c>
      <c r="Q8" s="53">
        <v>17</v>
      </c>
      <c r="R8" s="53">
        <v>18</v>
      </c>
      <c r="S8" s="53">
        <v>19</v>
      </c>
      <c r="T8" s="53">
        <v>20</v>
      </c>
      <c r="U8" s="53">
        <v>21</v>
      </c>
      <c r="V8" s="53">
        <v>22</v>
      </c>
      <c r="W8" s="53">
        <v>23</v>
      </c>
    </row>
    <row r="9" ht="18.75" customHeight="1" spans="1:23">
      <c r="A9" s="8" t="s">
        <v>56</v>
      </c>
      <c r="B9" s="8" t="s">
        <v>169</v>
      </c>
      <c r="C9" s="9" t="s">
        <v>170</v>
      </c>
      <c r="D9" s="8" t="s">
        <v>75</v>
      </c>
      <c r="E9" s="8" t="s">
        <v>76</v>
      </c>
      <c r="F9" s="8" t="s">
        <v>171</v>
      </c>
      <c r="G9" s="8" t="s">
        <v>172</v>
      </c>
      <c r="H9" s="54">
        <v>547644</v>
      </c>
      <c r="I9" s="54">
        <v>547644</v>
      </c>
      <c r="J9" s="54"/>
      <c r="K9" s="54"/>
      <c r="L9" s="54">
        <v>547644</v>
      </c>
      <c r="M9" s="54"/>
      <c r="N9" s="54"/>
      <c r="O9" s="54"/>
      <c r="P9" s="54"/>
      <c r="Q9" s="54"/>
      <c r="R9" s="54"/>
      <c r="S9" s="54"/>
      <c r="T9" s="54"/>
      <c r="U9" s="54"/>
      <c r="V9" s="54"/>
      <c r="W9" s="54"/>
    </row>
    <row r="10" ht="18.75" customHeight="1" spans="1:23">
      <c r="A10" s="8" t="s">
        <v>56</v>
      </c>
      <c r="B10" s="8" t="s">
        <v>169</v>
      </c>
      <c r="C10" s="9" t="s">
        <v>170</v>
      </c>
      <c r="D10" s="8" t="s">
        <v>75</v>
      </c>
      <c r="E10" s="8" t="s">
        <v>76</v>
      </c>
      <c r="F10" s="8" t="s">
        <v>173</v>
      </c>
      <c r="G10" s="8" t="s">
        <v>174</v>
      </c>
      <c r="H10" s="54">
        <v>749856</v>
      </c>
      <c r="I10" s="54">
        <v>749856</v>
      </c>
      <c r="J10" s="54"/>
      <c r="K10" s="54"/>
      <c r="L10" s="54">
        <v>749856</v>
      </c>
      <c r="M10" s="54"/>
      <c r="N10" s="54"/>
      <c r="O10" s="54"/>
      <c r="P10" s="37"/>
      <c r="Q10" s="54"/>
      <c r="R10" s="54"/>
      <c r="S10" s="54"/>
      <c r="T10" s="54"/>
      <c r="U10" s="54"/>
      <c r="V10" s="54"/>
      <c r="W10" s="54"/>
    </row>
    <row r="11" ht="18.75" customHeight="1" spans="1:23">
      <c r="A11" s="8" t="s">
        <v>56</v>
      </c>
      <c r="B11" s="8" t="s">
        <v>169</v>
      </c>
      <c r="C11" s="9" t="s">
        <v>170</v>
      </c>
      <c r="D11" s="8" t="s">
        <v>75</v>
      </c>
      <c r="E11" s="8" t="s">
        <v>76</v>
      </c>
      <c r="F11" s="8" t="s">
        <v>175</v>
      </c>
      <c r="G11" s="8" t="s">
        <v>176</v>
      </c>
      <c r="H11" s="54">
        <v>45637</v>
      </c>
      <c r="I11" s="54">
        <v>45637</v>
      </c>
      <c r="J11" s="54"/>
      <c r="K11" s="54"/>
      <c r="L11" s="54">
        <v>45637</v>
      </c>
      <c r="M11" s="54"/>
      <c r="N11" s="54"/>
      <c r="O11" s="54"/>
      <c r="P11" s="37"/>
      <c r="Q11" s="54"/>
      <c r="R11" s="54"/>
      <c r="S11" s="54"/>
      <c r="T11" s="54"/>
      <c r="U11" s="54"/>
      <c r="V11" s="54"/>
      <c r="W11" s="54"/>
    </row>
    <row r="12" ht="18.75" customHeight="1" spans="1:23">
      <c r="A12" s="8" t="s">
        <v>56</v>
      </c>
      <c r="B12" s="8" t="s">
        <v>169</v>
      </c>
      <c r="C12" s="9" t="s">
        <v>170</v>
      </c>
      <c r="D12" s="8" t="s">
        <v>75</v>
      </c>
      <c r="E12" s="8" t="s">
        <v>76</v>
      </c>
      <c r="F12" s="8" t="s">
        <v>175</v>
      </c>
      <c r="G12" s="8" t="s">
        <v>176</v>
      </c>
      <c r="H12" s="54">
        <v>3600</v>
      </c>
      <c r="I12" s="54">
        <v>3600</v>
      </c>
      <c r="J12" s="54"/>
      <c r="K12" s="54"/>
      <c r="L12" s="54">
        <v>3600</v>
      </c>
      <c r="M12" s="54"/>
      <c r="N12" s="54"/>
      <c r="O12" s="54"/>
      <c r="P12" s="37"/>
      <c r="Q12" s="54"/>
      <c r="R12" s="54"/>
      <c r="S12" s="54"/>
      <c r="T12" s="54"/>
      <c r="U12" s="54"/>
      <c r="V12" s="54"/>
      <c r="W12" s="54"/>
    </row>
    <row r="13" ht="18.75" customHeight="1" spans="1:23">
      <c r="A13" s="8" t="s">
        <v>56</v>
      </c>
      <c r="B13" s="8" t="s">
        <v>177</v>
      </c>
      <c r="C13" s="9" t="s">
        <v>178</v>
      </c>
      <c r="D13" s="8" t="s">
        <v>77</v>
      </c>
      <c r="E13" s="8" t="s">
        <v>78</v>
      </c>
      <c r="F13" s="8" t="s">
        <v>171</v>
      </c>
      <c r="G13" s="8" t="s">
        <v>172</v>
      </c>
      <c r="H13" s="54">
        <v>3180180</v>
      </c>
      <c r="I13" s="54">
        <v>3180180</v>
      </c>
      <c r="J13" s="54"/>
      <c r="K13" s="54"/>
      <c r="L13" s="54">
        <v>3180180</v>
      </c>
      <c r="M13" s="54"/>
      <c r="N13" s="54"/>
      <c r="O13" s="54"/>
      <c r="P13" s="37"/>
      <c r="Q13" s="54"/>
      <c r="R13" s="54"/>
      <c r="S13" s="54"/>
      <c r="T13" s="54"/>
      <c r="U13" s="54"/>
      <c r="V13" s="54"/>
      <c r="W13" s="54"/>
    </row>
    <row r="14" ht="18.75" customHeight="1" spans="1:23">
      <c r="A14" s="8" t="s">
        <v>56</v>
      </c>
      <c r="B14" s="8" t="s">
        <v>177</v>
      </c>
      <c r="C14" s="9" t="s">
        <v>178</v>
      </c>
      <c r="D14" s="8" t="s">
        <v>77</v>
      </c>
      <c r="E14" s="8" t="s">
        <v>78</v>
      </c>
      <c r="F14" s="8" t="s">
        <v>173</v>
      </c>
      <c r="G14" s="8" t="s">
        <v>174</v>
      </c>
      <c r="H14" s="54">
        <v>275784</v>
      </c>
      <c r="I14" s="54">
        <v>275784</v>
      </c>
      <c r="J14" s="54"/>
      <c r="K14" s="54"/>
      <c r="L14" s="54">
        <v>275784</v>
      </c>
      <c r="M14" s="54"/>
      <c r="N14" s="54"/>
      <c r="O14" s="54"/>
      <c r="P14" s="37"/>
      <c r="Q14" s="54"/>
      <c r="R14" s="54"/>
      <c r="S14" s="54"/>
      <c r="T14" s="54"/>
      <c r="U14" s="54"/>
      <c r="V14" s="54"/>
      <c r="W14" s="54"/>
    </row>
    <row r="15" ht="18.75" customHeight="1" spans="1:23">
      <c r="A15" s="8" t="s">
        <v>56</v>
      </c>
      <c r="B15" s="8" t="s">
        <v>177</v>
      </c>
      <c r="C15" s="9" t="s">
        <v>178</v>
      </c>
      <c r="D15" s="8" t="s">
        <v>77</v>
      </c>
      <c r="E15" s="8" t="s">
        <v>78</v>
      </c>
      <c r="F15" s="8" t="s">
        <v>175</v>
      </c>
      <c r="G15" s="8" t="s">
        <v>176</v>
      </c>
      <c r="H15" s="54">
        <v>14400</v>
      </c>
      <c r="I15" s="54">
        <v>14400</v>
      </c>
      <c r="J15" s="54"/>
      <c r="K15" s="54"/>
      <c r="L15" s="54">
        <v>14400</v>
      </c>
      <c r="M15" s="54"/>
      <c r="N15" s="54"/>
      <c r="O15" s="54"/>
      <c r="P15" s="37"/>
      <c r="Q15" s="54"/>
      <c r="R15" s="54"/>
      <c r="S15" s="54"/>
      <c r="T15" s="54"/>
      <c r="U15" s="54"/>
      <c r="V15" s="54"/>
      <c r="W15" s="54"/>
    </row>
    <row r="16" ht="18.75" customHeight="1" spans="1:23">
      <c r="A16" s="8" t="s">
        <v>56</v>
      </c>
      <c r="B16" s="8" t="s">
        <v>177</v>
      </c>
      <c r="C16" s="9" t="s">
        <v>178</v>
      </c>
      <c r="D16" s="8" t="s">
        <v>77</v>
      </c>
      <c r="E16" s="8" t="s">
        <v>78</v>
      </c>
      <c r="F16" s="8" t="s">
        <v>179</v>
      </c>
      <c r="G16" s="8" t="s">
        <v>180</v>
      </c>
      <c r="H16" s="54">
        <v>1440000</v>
      </c>
      <c r="I16" s="54">
        <v>1440000</v>
      </c>
      <c r="J16" s="54"/>
      <c r="K16" s="54"/>
      <c r="L16" s="54">
        <v>1440000</v>
      </c>
      <c r="M16" s="54"/>
      <c r="N16" s="54"/>
      <c r="O16" s="54"/>
      <c r="P16" s="37"/>
      <c r="Q16" s="54"/>
      <c r="R16" s="54"/>
      <c r="S16" s="54"/>
      <c r="T16" s="54"/>
      <c r="U16" s="54"/>
      <c r="V16" s="54"/>
      <c r="W16" s="54"/>
    </row>
    <row r="17" ht="18.75" customHeight="1" spans="1:23">
      <c r="A17" s="8" t="s">
        <v>56</v>
      </c>
      <c r="B17" s="8" t="s">
        <v>177</v>
      </c>
      <c r="C17" s="9" t="s">
        <v>178</v>
      </c>
      <c r="D17" s="8" t="s">
        <v>77</v>
      </c>
      <c r="E17" s="8" t="s">
        <v>78</v>
      </c>
      <c r="F17" s="8" t="s">
        <v>179</v>
      </c>
      <c r="G17" s="8" t="s">
        <v>180</v>
      </c>
      <c r="H17" s="54">
        <v>834660</v>
      </c>
      <c r="I17" s="54">
        <v>834660</v>
      </c>
      <c r="J17" s="54"/>
      <c r="K17" s="54"/>
      <c r="L17" s="54">
        <v>834660</v>
      </c>
      <c r="M17" s="54"/>
      <c r="N17" s="54"/>
      <c r="O17" s="54"/>
      <c r="P17" s="37"/>
      <c r="Q17" s="54"/>
      <c r="R17" s="54"/>
      <c r="S17" s="54"/>
      <c r="T17" s="54"/>
      <c r="U17" s="54"/>
      <c r="V17" s="54"/>
      <c r="W17" s="54"/>
    </row>
    <row r="18" ht="18.75" customHeight="1" spans="1:23">
      <c r="A18" s="8" t="s">
        <v>56</v>
      </c>
      <c r="B18" s="8" t="s">
        <v>181</v>
      </c>
      <c r="C18" s="9" t="s">
        <v>182</v>
      </c>
      <c r="D18" s="8" t="s">
        <v>75</v>
      </c>
      <c r="E18" s="8" t="s">
        <v>76</v>
      </c>
      <c r="F18" s="8" t="s">
        <v>183</v>
      </c>
      <c r="G18" s="8" t="s">
        <v>184</v>
      </c>
      <c r="H18" s="54">
        <v>912.84</v>
      </c>
      <c r="I18" s="54">
        <v>912.84</v>
      </c>
      <c r="J18" s="54"/>
      <c r="K18" s="54"/>
      <c r="L18" s="54">
        <v>912.84</v>
      </c>
      <c r="M18" s="54"/>
      <c r="N18" s="54"/>
      <c r="O18" s="54"/>
      <c r="P18" s="37"/>
      <c r="Q18" s="54"/>
      <c r="R18" s="54"/>
      <c r="S18" s="54"/>
      <c r="T18" s="54"/>
      <c r="U18" s="54"/>
      <c r="V18" s="54"/>
      <c r="W18" s="54"/>
    </row>
    <row r="19" ht="18.75" customHeight="1" spans="1:23">
      <c r="A19" s="8" t="s">
        <v>56</v>
      </c>
      <c r="B19" s="8" t="s">
        <v>181</v>
      </c>
      <c r="C19" s="9" t="s">
        <v>182</v>
      </c>
      <c r="D19" s="8" t="s">
        <v>77</v>
      </c>
      <c r="E19" s="8" t="s">
        <v>78</v>
      </c>
      <c r="F19" s="8" t="s">
        <v>183</v>
      </c>
      <c r="G19" s="8" t="s">
        <v>184</v>
      </c>
      <c r="H19" s="54">
        <v>46538.23</v>
      </c>
      <c r="I19" s="54">
        <v>46538.23</v>
      </c>
      <c r="J19" s="54"/>
      <c r="K19" s="54"/>
      <c r="L19" s="54">
        <v>46538.23</v>
      </c>
      <c r="M19" s="54"/>
      <c r="N19" s="54"/>
      <c r="O19" s="54"/>
      <c r="P19" s="37"/>
      <c r="Q19" s="54"/>
      <c r="R19" s="54"/>
      <c r="S19" s="54"/>
      <c r="T19" s="54"/>
      <c r="U19" s="54"/>
      <c r="V19" s="54"/>
      <c r="W19" s="54"/>
    </row>
    <row r="20" ht="18.75" customHeight="1" spans="1:23">
      <c r="A20" s="8" t="s">
        <v>56</v>
      </c>
      <c r="B20" s="8" t="s">
        <v>181</v>
      </c>
      <c r="C20" s="9" t="s">
        <v>182</v>
      </c>
      <c r="D20" s="8" t="s">
        <v>99</v>
      </c>
      <c r="E20" s="8" t="s">
        <v>100</v>
      </c>
      <c r="F20" s="8" t="s">
        <v>185</v>
      </c>
      <c r="G20" s="8" t="s">
        <v>186</v>
      </c>
      <c r="H20" s="54">
        <v>1277630.72</v>
      </c>
      <c r="I20" s="54">
        <v>1277630.72</v>
      </c>
      <c r="J20" s="54"/>
      <c r="K20" s="54"/>
      <c r="L20" s="54">
        <v>1277630.72</v>
      </c>
      <c r="M20" s="54"/>
      <c r="N20" s="54"/>
      <c r="O20" s="54"/>
      <c r="P20" s="37"/>
      <c r="Q20" s="54"/>
      <c r="R20" s="54"/>
      <c r="S20" s="54"/>
      <c r="T20" s="54"/>
      <c r="U20" s="54"/>
      <c r="V20" s="54"/>
      <c r="W20" s="54"/>
    </row>
    <row r="21" ht="18.75" customHeight="1" spans="1:23">
      <c r="A21" s="8" t="s">
        <v>56</v>
      </c>
      <c r="B21" s="8" t="s">
        <v>181</v>
      </c>
      <c r="C21" s="9" t="s">
        <v>182</v>
      </c>
      <c r="D21" s="8" t="s">
        <v>111</v>
      </c>
      <c r="E21" s="8" t="s">
        <v>112</v>
      </c>
      <c r="F21" s="8" t="s">
        <v>187</v>
      </c>
      <c r="G21" s="8" t="s">
        <v>188</v>
      </c>
      <c r="H21" s="54">
        <v>110960.46</v>
      </c>
      <c r="I21" s="54">
        <v>110960.46</v>
      </c>
      <c r="J21" s="54"/>
      <c r="K21" s="54"/>
      <c r="L21" s="54">
        <v>110960.46</v>
      </c>
      <c r="M21" s="54"/>
      <c r="N21" s="54"/>
      <c r="O21" s="54"/>
      <c r="P21" s="37"/>
      <c r="Q21" s="54"/>
      <c r="R21" s="54"/>
      <c r="S21" s="54"/>
      <c r="T21" s="54"/>
      <c r="U21" s="54"/>
      <c r="V21" s="54"/>
      <c r="W21" s="54"/>
    </row>
    <row r="22" ht="18.75" customHeight="1" spans="1:23">
      <c r="A22" s="8" t="s">
        <v>56</v>
      </c>
      <c r="B22" s="8" t="s">
        <v>181</v>
      </c>
      <c r="C22" s="9" t="s">
        <v>182</v>
      </c>
      <c r="D22" s="8" t="s">
        <v>113</v>
      </c>
      <c r="E22" s="8" t="s">
        <v>114</v>
      </c>
      <c r="F22" s="8" t="s">
        <v>187</v>
      </c>
      <c r="G22" s="8" t="s">
        <v>188</v>
      </c>
      <c r="H22" s="54">
        <v>551810.48</v>
      </c>
      <c r="I22" s="54">
        <v>551810.48</v>
      </c>
      <c r="J22" s="54"/>
      <c r="K22" s="54"/>
      <c r="L22" s="54">
        <v>551810.48</v>
      </c>
      <c r="M22" s="54"/>
      <c r="N22" s="54"/>
      <c r="O22" s="54"/>
      <c r="P22" s="37"/>
      <c r="Q22" s="54"/>
      <c r="R22" s="54"/>
      <c r="S22" s="54"/>
      <c r="T22" s="54"/>
      <c r="U22" s="54"/>
      <c r="V22" s="54"/>
      <c r="W22" s="54"/>
    </row>
    <row r="23" ht="18.75" customHeight="1" spans="1:23">
      <c r="A23" s="8" t="s">
        <v>56</v>
      </c>
      <c r="B23" s="8" t="s">
        <v>181</v>
      </c>
      <c r="C23" s="9" t="s">
        <v>182</v>
      </c>
      <c r="D23" s="8" t="s">
        <v>115</v>
      </c>
      <c r="E23" s="8" t="s">
        <v>116</v>
      </c>
      <c r="F23" s="8" t="s">
        <v>189</v>
      </c>
      <c r="G23" s="8" t="s">
        <v>190</v>
      </c>
      <c r="H23" s="54">
        <v>605342.22</v>
      </c>
      <c r="I23" s="54">
        <v>605342.22</v>
      </c>
      <c r="J23" s="54"/>
      <c r="K23" s="54"/>
      <c r="L23" s="54">
        <v>605342.22</v>
      </c>
      <c r="M23" s="54"/>
      <c r="N23" s="54"/>
      <c r="O23" s="54"/>
      <c r="P23" s="37"/>
      <c r="Q23" s="54"/>
      <c r="R23" s="54"/>
      <c r="S23" s="54"/>
      <c r="T23" s="54"/>
      <c r="U23" s="54"/>
      <c r="V23" s="54"/>
      <c r="W23" s="54"/>
    </row>
    <row r="24" ht="18.75" customHeight="1" spans="1:23">
      <c r="A24" s="8" t="s">
        <v>56</v>
      </c>
      <c r="B24" s="8" t="s">
        <v>181</v>
      </c>
      <c r="C24" s="9" t="s">
        <v>182</v>
      </c>
      <c r="D24" s="8" t="s">
        <v>117</v>
      </c>
      <c r="E24" s="8" t="s">
        <v>118</v>
      </c>
      <c r="F24" s="8" t="s">
        <v>183</v>
      </c>
      <c r="G24" s="8" t="s">
        <v>184</v>
      </c>
      <c r="H24" s="54">
        <v>26307</v>
      </c>
      <c r="I24" s="54">
        <v>26307</v>
      </c>
      <c r="J24" s="54"/>
      <c r="K24" s="54"/>
      <c r="L24" s="54">
        <v>26307</v>
      </c>
      <c r="M24" s="54"/>
      <c r="N24" s="54"/>
      <c r="O24" s="54"/>
      <c r="P24" s="37"/>
      <c r="Q24" s="54"/>
      <c r="R24" s="54"/>
      <c r="S24" s="54"/>
      <c r="T24" s="54"/>
      <c r="U24" s="54"/>
      <c r="V24" s="54"/>
      <c r="W24" s="54"/>
    </row>
    <row r="25" ht="18.75" customHeight="1" spans="1:23">
      <c r="A25" s="8" t="s">
        <v>56</v>
      </c>
      <c r="B25" s="8" t="s">
        <v>181</v>
      </c>
      <c r="C25" s="9" t="s">
        <v>182</v>
      </c>
      <c r="D25" s="8" t="s">
        <v>117</v>
      </c>
      <c r="E25" s="8" t="s">
        <v>118</v>
      </c>
      <c r="F25" s="8" t="s">
        <v>183</v>
      </c>
      <c r="G25" s="8" t="s">
        <v>184</v>
      </c>
      <c r="H25" s="54">
        <v>39925.96</v>
      </c>
      <c r="I25" s="54">
        <v>39925.96</v>
      </c>
      <c r="J25" s="54"/>
      <c r="K25" s="54"/>
      <c r="L25" s="54">
        <v>39925.96</v>
      </c>
      <c r="M25" s="54"/>
      <c r="N25" s="54"/>
      <c r="O25" s="54"/>
      <c r="P25" s="37"/>
      <c r="Q25" s="54"/>
      <c r="R25" s="54"/>
      <c r="S25" s="54"/>
      <c r="T25" s="54"/>
      <c r="U25" s="54"/>
      <c r="V25" s="54"/>
      <c r="W25" s="54"/>
    </row>
    <row r="26" ht="18.75" customHeight="1" spans="1:23">
      <c r="A26" s="8" t="s">
        <v>56</v>
      </c>
      <c r="B26" s="8" t="s">
        <v>181</v>
      </c>
      <c r="C26" s="9" t="s">
        <v>182</v>
      </c>
      <c r="D26" s="8" t="s">
        <v>117</v>
      </c>
      <c r="E26" s="8" t="s">
        <v>118</v>
      </c>
      <c r="F26" s="8" t="s">
        <v>183</v>
      </c>
      <c r="G26" s="8" t="s">
        <v>184</v>
      </c>
      <c r="H26" s="54">
        <v>9324</v>
      </c>
      <c r="I26" s="54">
        <v>9324</v>
      </c>
      <c r="J26" s="54"/>
      <c r="K26" s="54"/>
      <c r="L26" s="54">
        <v>9324</v>
      </c>
      <c r="M26" s="54"/>
      <c r="N26" s="54"/>
      <c r="O26" s="54"/>
      <c r="P26" s="37"/>
      <c r="Q26" s="54"/>
      <c r="R26" s="54"/>
      <c r="S26" s="54"/>
      <c r="T26" s="54"/>
      <c r="U26" s="54"/>
      <c r="V26" s="54"/>
      <c r="W26" s="54"/>
    </row>
    <row r="27" ht="18.75" customHeight="1" spans="1:23">
      <c r="A27" s="8" t="s">
        <v>56</v>
      </c>
      <c r="B27" s="8" t="s">
        <v>191</v>
      </c>
      <c r="C27" s="9" t="s">
        <v>124</v>
      </c>
      <c r="D27" s="8" t="s">
        <v>123</v>
      </c>
      <c r="E27" s="8" t="s">
        <v>124</v>
      </c>
      <c r="F27" s="8" t="s">
        <v>192</v>
      </c>
      <c r="G27" s="8" t="s">
        <v>124</v>
      </c>
      <c r="H27" s="54">
        <v>914700</v>
      </c>
      <c r="I27" s="54">
        <v>914700</v>
      </c>
      <c r="J27" s="54"/>
      <c r="K27" s="54"/>
      <c r="L27" s="54">
        <v>914700</v>
      </c>
      <c r="M27" s="54"/>
      <c r="N27" s="54"/>
      <c r="O27" s="54"/>
      <c r="P27" s="37"/>
      <c r="Q27" s="54"/>
      <c r="R27" s="54"/>
      <c r="S27" s="54"/>
      <c r="T27" s="54"/>
      <c r="U27" s="54"/>
      <c r="V27" s="54"/>
      <c r="W27" s="54"/>
    </row>
    <row r="28" ht="18.75" customHeight="1" spans="1:23">
      <c r="A28" s="8" t="s">
        <v>56</v>
      </c>
      <c r="B28" s="8" t="s">
        <v>193</v>
      </c>
      <c r="C28" s="9" t="s">
        <v>194</v>
      </c>
      <c r="D28" s="8" t="s">
        <v>75</v>
      </c>
      <c r="E28" s="8" t="s">
        <v>76</v>
      </c>
      <c r="F28" s="8" t="s">
        <v>195</v>
      </c>
      <c r="G28" s="8" t="s">
        <v>196</v>
      </c>
      <c r="H28" s="54">
        <v>29000</v>
      </c>
      <c r="I28" s="54">
        <v>29000</v>
      </c>
      <c r="J28" s="54"/>
      <c r="K28" s="54"/>
      <c r="L28" s="54">
        <v>29000</v>
      </c>
      <c r="M28" s="54"/>
      <c r="N28" s="54"/>
      <c r="O28" s="54"/>
      <c r="P28" s="37"/>
      <c r="Q28" s="54"/>
      <c r="R28" s="54"/>
      <c r="S28" s="54"/>
      <c r="T28" s="54"/>
      <c r="U28" s="54"/>
      <c r="V28" s="54"/>
      <c r="W28" s="54"/>
    </row>
    <row r="29" ht="18.75" customHeight="1" spans="1:23">
      <c r="A29" s="8" t="s">
        <v>56</v>
      </c>
      <c r="B29" s="8" t="s">
        <v>197</v>
      </c>
      <c r="C29" s="9" t="s">
        <v>198</v>
      </c>
      <c r="D29" s="8" t="s">
        <v>75</v>
      </c>
      <c r="E29" s="8" t="s">
        <v>76</v>
      </c>
      <c r="F29" s="8" t="s">
        <v>199</v>
      </c>
      <c r="G29" s="8" t="s">
        <v>200</v>
      </c>
      <c r="H29" s="54">
        <v>105600</v>
      </c>
      <c r="I29" s="54">
        <v>105600</v>
      </c>
      <c r="J29" s="54"/>
      <c r="K29" s="54"/>
      <c r="L29" s="54">
        <v>105600</v>
      </c>
      <c r="M29" s="54"/>
      <c r="N29" s="54"/>
      <c r="O29" s="54"/>
      <c r="P29" s="37"/>
      <c r="Q29" s="54"/>
      <c r="R29" s="54"/>
      <c r="S29" s="54"/>
      <c r="T29" s="54"/>
      <c r="U29" s="54"/>
      <c r="V29" s="54"/>
      <c r="W29" s="54"/>
    </row>
    <row r="30" ht="18.75" customHeight="1" spans="1:23">
      <c r="A30" s="8" t="s">
        <v>56</v>
      </c>
      <c r="B30" s="8" t="s">
        <v>201</v>
      </c>
      <c r="C30" s="9" t="s">
        <v>202</v>
      </c>
      <c r="D30" s="8" t="s">
        <v>75</v>
      </c>
      <c r="E30" s="8" t="s">
        <v>76</v>
      </c>
      <c r="F30" s="8" t="s">
        <v>203</v>
      </c>
      <c r="G30" s="8" t="s">
        <v>202</v>
      </c>
      <c r="H30" s="54">
        <v>18000</v>
      </c>
      <c r="I30" s="54">
        <v>18000</v>
      </c>
      <c r="J30" s="54"/>
      <c r="K30" s="54"/>
      <c r="L30" s="54">
        <v>18000</v>
      </c>
      <c r="M30" s="54"/>
      <c r="N30" s="54"/>
      <c r="O30" s="54"/>
      <c r="P30" s="37"/>
      <c r="Q30" s="54"/>
      <c r="R30" s="54"/>
      <c r="S30" s="54"/>
      <c r="T30" s="54"/>
      <c r="U30" s="54"/>
      <c r="V30" s="54"/>
      <c r="W30" s="54"/>
    </row>
    <row r="31" ht="18.75" customHeight="1" spans="1:23">
      <c r="A31" s="8" t="s">
        <v>56</v>
      </c>
      <c r="B31" s="8" t="s">
        <v>201</v>
      </c>
      <c r="C31" s="9" t="s">
        <v>202</v>
      </c>
      <c r="D31" s="8" t="s">
        <v>77</v>
      </c>
      <c r="E31" s="8" t="s">
        <v>78</v>
      </c>
      <c r="F31" s="8" t="s">
        <v>203</v>
      </c>
      <c r="G31" s="8" t="s">
        <v>202</v>
      </c>
      <c r="H31" s="54">
        <v>72000</v>
      </c>
      <c r="I31" s="54">
        <v>72000</v>
      </c>
      <c r="J31" s="54"/>
      <c r="K31" s="54"/>
      <c r="L31" s="54">
        <v>72000</v>
      </c>
      <c r="M31" s="54"/>
      <c r="N31" s="54"/>
      <c r="O31" s="54"/>
      <c r="P31" s="37"/>
      <c r="Q31" s="54"/>
      <c r="R31" s="54"/>
      <c r="S31" s="54"/>
      <c r="T31" s="54"/>
      <c r="U31" s="54"/>
      <c r="V31" s="54"/>
      <c r="W31" s="54"/>
    </row>
    <row r="32" ht="18.75" customHeight="1" spans="1:23">
      <c r="A32" s="8" t="s">
        <v>56</v>
      </c>
      <c r="B32" s="8" t="s">
        <v>204</v>
      </c>
      <c r="C32" s="9" t="s">
        <v>205</v>
      </c>
      <c r="D32" s="8" t="s">
        <v>75</v>
      </c>
      <c r="E32" s="8" t="s">
        <v>76</v>
      </c>
      <c r="F32" s="8" t="s">
        <v>206</v>
      </c>
      <c r="G32" s="8" t="s">
        <v>207</v>
      </c>
      <c r="H32" s="54">
        <v>98360</v>
      </c>
      <c r="I32" s="54">
        <v>98360</v>
      </c>
      <c r="J32" s="54"/>
      <c r="K32" s="54"/>
      <c r="L32" s="54">
        <v>98360</v>
      </c>
      <c r="M32" s="54"/>
      <c r="N32" s="54"/>
      <c r="O32" s="54"/>
      <c r="P32" s="37"/>
      <c r="Q32" s="54"/>
      <c r="R32" s="54"/>
      <c r="S32" s="54"/>
      <c r="T32" s="54"/>
      <c r="U32" s="54"/>
      <c r="V32" s="54"/>
      <c r="W32" s="54"/>
    </row>
    <row r="33" ht="18.75" customHeight="1" spans="1:23">
      <c r="A33" s="8" t="s">
        <v>56</v>
      </c>
      <c r="B33" s="8" t="s">
        <v>204</v>
      </c>
      <c r="C33" s="9" t="s">
        <v>205</v>
      </c>
      <c r="D33" s="8" t="s">
        <v>75</v>
      </c>
      <c r="E33" s="8" t="s">
        <v>76</v>
      </c>
      <c r="F33" s="8" t="s">
        <v>199</v>
      </c>
      <c r="G33" s="8" t="s">
        <v>200</v>
      </c>
      <c r="H33" s="54">
        <v>10560</v>
      </c>
      <c r="I33" s="54">
        <v>10560</v>
      </c>
      <c r="J33" s="54"/>
      <c r="K33" s="54"/>
      <c r="L33" s="54">
        <v>10560</v>
      </c>
      <c r="M33" s="54"/>
      <c r="N33" s="54"/>
      <c r="O33" s="54"/>
      <c r="P33" s="37"/>
      <c r="Q33" s="54"/>
      <c r="R33" s="54"/>
      <c r="S33" s="54"/>
      <c r="T33" s="54"/>
      <c r="U33" s="54"/>
      <c r="V33" s="54"/>
      <c r="W33" s="54"/>
    </row>
    <row r="34" ht="18.75" customHeight="1" spans="1:23">
      <c r="A34" s="8" t="s">
        <v>56</v>
      </c>
      <c r="B34" s="8" t="s">
        <v>204</v>
      </c>
      <c r="C34" s="9" t="s">
        <v>205</v>
      </c>
      <c r="D34" s="8" t="s">
        <v>75</v>
      </c>
      <c r="E34" s="8" t="s">
        <v>76</v>
      </c>
      <c r="F34" s="8" t="s">
        <v>208</v>
      </c>
      <c r="G34" s="8" t="s">
        <v>209</v>
      </c>
      <c r="H34" s="54">
        <v>10000</v>
      </c>
      <c r="I34" s="54">
        <v>10000</v>
      </c>
      <c r="J34" s="54"/>
      <c r="K34" s="54"/>
      <c r="L34" s="54">
        <v>10000</v>
      </c>
      <c r="M34" s="54"/>
      <c r="N34" s="54"/>
      <c r="O34" s="54"/>
      <c r="P34" s="37"/>
      <c r="Q34" s="54"/>
      <c r="R34" s="54"/>
      <c r="S34" s="54"/>
      <c r="T34" s="54"/>
      <c r="U34" s="54"/>
      <c r="V34" s="54"/>
      <c r="W34" s="54"/>
    </row>
    <row r="35" ht="18.75" customHeight="1" spans="1:23">
      <c r="A35" s="8" t="s">
        <v>56</v>
      </c>
      <c r="B35" s="8" t="s">
        <v>204</v>
      </c>
      <c r="C35" s="9" t="s">
        <v>205</v>
      </c>
      <c r="D35" s="8" t="s">
        <v>77</v>
      </c>
      <c r="E35" s="8" t="s">
        <v>78</v>
      </c>
      <c r="F35" s="8" t="s">
        <v>206</v>
      </c>
      <c r="G35" s="8" t="s">
        <v>207</v>
      </c>
      <c r="H35" s="54">
        <v>2900</v>
      </c>
      <c r="I35" s="54">
        <v>2900</v>
      </c>
      <c r="J35" s="54"/>
      <c r="K35" s="54"/>
      <c r="L35" s="54">
        <v>2900</v>
      </c>
      <c r="M35" s="54"/>
      <c r="N35" s="54"/>
      <c r="O35" s="54"/>
      <c r="P35" s="37"/>
      <c r="Q35" s="54"/>
      <c r="R35" s="54"/>
      <c r="S35" s="54"/>
      <c r="T35" s="54"/>
      <c r="U35" s="54"/>
      <c r="V35" s="54"/>
      <c r="W35" s="54"/>
    </row>
    <row r="36" ht="18.75" customHeight="1" spans="1:23">
      <c r="A36" s="8" t="s">
        <v>56</v>
      </c>
      <c r="B36" s="8" t="s">
        <v>204</v>
      </c>
      <c r="C36" s="9" t="s">
        <v>205</v>
      </c>
      <c r="D36" s="8" t="s">
        <v>77</v>
      </c>
      <c r="E36" s="8" t="s">
        <v>78</v>
      </c>
      <c r="F36" s="8" t="s">
        <v>210</v>
      </c>
      <c r="G36" s="8" t="s">
        <v>211</v>
      </c>
      <c r="H36" s="54">
        <v>5000</v>
      </c>
      <c r="I36" s="54">
        <v>5000</v>
      </c>
      <c r="J36" s="54"/>
      <c r="K36" s="54"/>
      <c r="L36" s="54">
        <v>5000</v>
      </c>
      <c r="M36" s="54"/>
      <c r="N36" s="54"/>
      <c r="O36" s="54"/>
      <c r="P36" s="37"/>
      <c r="Q36" s="54"/>
      <c r="R36" s="54"/>
      <c r="S36" s="54"/>
      <c r="T36" s="54"/>
      <c r="U36" s="54"/>
      <c r="V36" s="54"/>
      <c r="W36" s="54"/>
    </row>
    <row r="37" ht="18.75" customHeight="1" spans="1:23">
      <c r="A37" s="8" t="s">
        <v>56</v>
      </c>
      <c r="B37" s="8" t="s">
        <v>204</v>
      </c>
      <c r="C37" s="9" t="s">
        <v>205</v>
      </c>
      <c r="D37" s="8" t="s">
        <v>77</v>
      </c>
      <c r="E37" s="8" t="s">
        <v>78</v>
      </c>
      <c r="F37" s="8" t="s">
        <v>212</v>
      </c>
      <c r="G37" s="8" t="s">
        <v>213</v>
      </c>
      <c r="H37" s="54">
        <v>50000</v>
      </c>
      <c r="I37" s="54">
        <v>50000</v>
      </c>
      <c r="J37" s="54"/>
      <c r="K37" s="54"/>
      <c r="L37" s="54">
        <v>50000</v>
      </c>
      <c r="M37" s="54"/>
      <c r="N37" s="54"/>
      <c r="O37" s="54"/>
      <c r="P37" s="37"/>
      <c r="Q37" s="54"/>
      <c r="R37" s="54"/>
      <c r="S37" s="54"/>
      <c r="T37" s="54"/>
      <c r="U37" s="54"/>
      <c r="V37" s="54"/>
      <c r="W37" s="54"/>
    </row>
    <row r="38" ht="18.75" customHeight="1" spans="1:23">
      <c r="A38" s="8" t="s">
        <v>56</v>
      </c>
      <c r="B38" s="8" t="s">
        <v>204</v>
      </c>
      <c r="C38" s="9" t="s">
        <v>205</v>
      </c>
      <c r="D38" s="8" t="s">
        <v>77</v>
      </c>
      <c r="E38" s="8" t="s">
        <v>78</v>
      </c>
      <c r="F38" s="8" t="s">
        <v>214</v>
      </c>
      <c r="G38" s="8" t="s">
        <v>215</v>
      </c>
      <c r="H38" s="54">
        <v>28440</v>
      </c>
      <c r="I38" s="54">
        <v>28440</v>
      </c>
      <c r="J38" s="54"/>
      <c r="K38" s="54"/>
      <c r="L38" s="54">
        <v>28440</v>
      </c>
      <c r="M38" s="54"/>
      <c r="N38" s="54"/>
      <c r="O38" s="54"/>
      <c r="P38" s="37"/>
      <c r="Q38" s="54"/>
      <c r="R38" s="54"/>
      <c r="S38" s="54"/>
      <c r="T38" s="54"/>
      <c r="U38" s="54"/>
      <c r="V38" s="54"/>
      <c r="W38" s="54"/>
    </row>
    <row r="39" ht="18.75" customHeight="1" spans="1:23">
      <c r="A39" s="8" t="s">
        <v>56</v>
      </c>
      <c r="B39" s="8" t="s">
        <v>204</v>
      </c>
      <c r="C39" s="9" t="s">
        <v>205</v>
      </c>
      <c r="D39" s="8" t="s">
        <v>77</v>
      </c>
      <c r="E39" s="8" t="s">
        <v>78</v>
      </c>
      <c r="F39" s="8" t="s">
        <v>216</v>
      </c>
      <c r="G39" s="8" t="s">
        <v>217</v>
      </c>
      <c r="H39" s="54">
        <v>40000</v>
      </c>
      <c r="I39" s="54">
        <v>40000</v>
      </c>
      <c r="J39" s="54"/>
      <c r="K39" s="54"/>
      <c r="L39" s="54">
        <v>40000</v>
      </c>
      <c r="M39" s="54"/>
      <c r="N39" s="54"/>
      <c r="O39" s="54"/>
      <c r="P39" s="37"/>
      <c r="Q39" s="54"/>
      <c r="R39" s="54"/>
      <c r="S39" s="54"/>
      <c r="T39" s="54"/>
      <c r="U39" s="54"/>
      <c r="V39" s="54"/>
      <c r="W39" s="54"/>
    </row>
    <row r="40" ht="18.75" customHeight="1" spans="1:23">
      <c r="A40" s="8" t="s">
        <v>56</v>
      </c>
      <c r="B40" s="8" t="s">
        <v>204</v>
      </c>
      <c r="C40" s="9" t="s">
        <v>205</v>
      </c>
      <c r="D40" s="8" t="s">
        <v>77</v>
      </c>
      <c r="E40" s="8" t="s">
        <v>78</v>
      </c>
      <c r="F40" s="8" t="s">
        <v>218</v>
      </c>
      <c r="G40" s="8" t="s">
        <v>219</v>
      </c>
      <c r="H40" s="54">
        <v>25000</v>
      </c>
      <c r="I40" s="54">
        <v>25000</v>
      </c>
      <c r="J40" s="54"/>
      <c r="K40" s="54"/>
      <c r="L40" s="54">
        <v>25000</v>
      </c>
      <c r="M40" s="54"/>
      <c r="N40" s="54"/>
      <c r="O40" s="54"/>
      <c r="P40" s="37"/>
      <c r="Q40" s="54"/>
      <c r="R40" s="54"/>
      <c r="S40" s="54"/>
      <c r="T40" s="54"/>
      <c r="U40" s="54"/>
      <c r="V40" s="54"/>
      <c r="W40" s="54"/>
    </row>
    <row r="41" ht="18.75" customHeight="1" spans="1:23">
      <c r="A41" s="8" t="s">
        <v>56</v>
      </c>
      <c r="B41" s="8" t="s">
        <v>204</v>
      </c>
      <c r="C41" s="9" t="s">
        <v>205</v>
      </c>
      <c r="D41" s="8" t="s">
        <v>77</v>
      </c>
      <c r="E41" s="8" t="s">
        <v>78</v>
      </c>
      <c r="F41" s="8" t="s">
        <v>220</v>
      </c>
      <c r="G41" s="8" t="s">
        <v>221</v>
      </c>
      <c r="H41" s="54">
        <v>35000</v>
      </c>
      <c r="I41" s="54">
        <v>35000</v>
      </c>
      <c r="J41" s="54"/>
      <c r="K41" s="54"/>
      <c r="L41" s="54">
        <v>35000</v>
      </c>
      <c r="M41" s="54"/>
      <c r="N41" s="54"/>
      <c r="O41" s="54"/>
      <c r="P41" s="37"/>
      <c r="Q41" s="54"/>
      <c r="R41" s="54"/>
      <c r="S41" s="54"/>
      <c r="T41" s="54"/>
      <c r="U41" s="54"/>
      <c r="V41" s="54"/>
      <c r="W41" s="54"/>
    </row>
    <row r="42" ht="18.75" customHeight="1" spans="1:23">
      <c r="A42" s="8" t="s">
        <v>56</v>
      </c>
      <c r="B42" s="8" t="s">
        <v>204</v>
      </c>
      <c r="C42" s="9" t="s">
        <v>205</v>
      </c>
      <c r="D42" s="8" t="s">
        <v>77</v>
      </c>
      <c r="E42" s="8" t="s">
        <v>78</v>
      </c>
      <c r="F42" s="8" t="s">
        <v>222</v>
      </c>
      <c r="G42" s="8" t="s">
        <v>223</v>
      </c>
      <c r="H42" s="54">
        <v>40000</v>
      </c>
      <c r="I42" s="54">
        <v>40000</v>
      </c>
      <c r="J42" s="54"/>
      <c r="K42" s="54"/>
      <c r="L42" s="54">
        <v>40000</v>
      </c>
      <c r="M42" s="54"/>
      <c r="N42" s="54"/>
      <c r="O42" s="54"/>
      <c r="P42" s="37"/>
      <c r="Q42" s="54"/>
      <c r="R42" s="54"/>
      <c r="S42" s="54"/>
      <c r="T42" s="54"/>
      <c r="U42" s="54"/>
      <c r="V42" s="54"/>
      <c r="W42" s="54"/>
    </row>
    <row r="43" ht="18.75" customHeight="1" spans="1:23">
      <c r="A43" s="8" t="s">
        <v>56</v>
      </c>
      <c r="B43" s="8" t="s">
        <v>204</v>
      </c>
      <c r="C43" s="9" t="s">
        <v>205</v>
      </c>
      <c r="D43" s="8" t="s">
        <v>77</v>
      </c>
      <c r="E43" s="8" t="s">
        <v>78</v>
      </c>
      <c r="F43" s="8" t="s">
        <v>199</v>
      </c>
      <c r="G43" s="8" t="s">
        <v>200</v>
      </c>
      <c r="H43" s="54">
        <v>25000</v>
      </c>
      <c r="I43" s="54">
        <v>25000</v>
      </c>
      <c r="J43" s="54"/>
      <c r="K43" s="54"/>
      <c r="L43" s="54">
        <v>25000</v>
      </c>
      <c r="M43" s="54"/>
      <c r="N43" s="54"/>
      <c r="O43" s="54"/>
      <c r="P43" s="37"/>
      <c r="Q43" s="54"/>
      <c r="R43" s="54"/>
      <c r="S43" s="54"/>
      <c r="T43" s="54"/>
      <c r="U43" s="54"/>
      <c r="V43" s="54"/>
      <c r="W43" s="54"/>
    </row>
    <row r="44" ht="18.75" customHeight="1" spans="1:23">
      <c r="A44" s="8" t="s">
        <v>56</v>
      </c>
      <c r="B44" s="8" t="s">
        <v>204</v>
      </c>
      <c r="C44" s="9" t="s">
        <v>205</v>
      </c>
      <c r="D44" s="8" t="s">
        <v>77</v>
      </c>
      <c r="E44" s="8" t="s">
        <v>78</v>
      </c>
      <c r="F44" s="8" t="s">
        <v>224</v>
      </c>
      <c r="G44" s="8" t="s">
        <v>225</v>
      </c>
      <c r="H44" s="54">
        <v>100100</v>
      </c>
      <c r="I44" s="54">
        <v>100100</v>
      </c>
      <c r="J44" s="54"/>
      <c r="K44" s="54"/>
      <c r="L44" s="54">
        <v>100100</v>
      </c>
      <c r="M44" s="54"/>
      <c r="N44" s="54"/>
      <c r="O44" s="54"/>
      <c r="P44" s="37"/>
      <c r="Q44" s="54"/>
      <c r="R44" s="54"/>
      <c r="S44" s="54"/>
      <c r="T44" s="54"/>
      <c r="U44" s="54"/>
      <c r="V44" s="54"/>
      <c r="W44" s="54"/>
    </row>
    <row r="45" ht="18.75" customHeight="1" spans="1:23">
      <c r="A45" s="8" t="s">
        <v>56</v>
      </c>
      <c r="B45" s="8" t="s">
        <v>204</v>
      </c>
      <c r="C45" s="9" t="s">
        <v>205</v>
      </c>
      <c r="D45" s="8" t="s">
        <v>95</v>
      </c>
      <c r="E45" s="8" t="s">
        <v>96</v>
      </c>
      <c r="F45" s="8" t="s">
        <v>208</v>
      </c>
      <c r="G45" s="8" t="s">
        <v>209</v>
      </c>
      <c r="H45" s="54">
        <v>9600</v>
      </c>
      <c r="I45" s="54">
        <v>9600</v>
      </c>
      <c r="J45" s="54"/>
      <c r="K45" s="54"/>
      <c r="L45" s="54">
        <v>9600</v>
      </c>
      <c r="M45" s="54"/>
      <c r="N45" s="54"/>
      <c r="O45" s="54"/>
      <c r="P45" s="37"/>
      <c r="Q45" s="54"/>
      <c r="R45" s="54"/>
      <c r="S45" s="54"/>
      <c r="T45" s="54"/>
      <c r="U45" s="54"/>
      <c r="V45" s="54"/>
      <c r="W45" s="54"/>
    </row>
    <row r="46" ht="18.75" customHeight="1" spans="1:23">
      <c r="A46" s="8" t="s">
        <v>56</v>
      </c>
      <c r="B46" s="8" t="s">
        <v>204</v>
      </c>
      <c r="C46" s="9" t="s">
        <v>205</v>
      </c>
      <c r="D46" s="8" t="s">
        <v>97</v>
      </c>
      <c r="E46" s="8" t="s">
        <v>98</v>
      </c>
      <c r="F46" s="8" t="s">
        <v>208</v>
      </c>
      <c r="G46" s="8" t="s">
        <v>209</v>
      </c>
      <c r="H46" s="54">
        <v>18600</v>
      </c>
      <c r="I46" s="54">
        <v>18600</v>
      </c>
      <c r="J46" s="54"/>
      <c r="K46" s="54"/>
      <c r="L46" s="54">
        <v>18600</v>
      </c>
      <c r="M46" s="54"/>
      <c r="N46" s="54"/>
      <c r="O46" s="54"/>
      <c r="P46" s="37"/>
      <c r="Q46" s="54"/>
      <c r="R46" s="54"/>
      <c r="S46" s="54"/>
      <c r="T46" s="54"/>
      <c r="U46" s="54"/>
      <c r="V46" s="54"/>
      <c r="W46" s="54"/>
    </row>
    <row r="47" ht="18.75" customHeight="1" spans="1:23">
      <c r="A47" s="8" t="s">
        <v>56</v>
      </c>
      <c r="B47" s="8" t="s">
        <v>226</v>
      </c>
      <c r="C47" s="9" t="s">
        <v>148</v>
      </c>
      <c r="D47" s="8" t="s">
        <v>77</v>
      </c>
      <c r="E47" s="8" t="s">
        <v>78</v>
      </c>
      <c r="F47" s="8" t="s">
        <v>227</v>
      </c>
      <c r="G47" s="8" t="s">
        <v>148</v>
      </c>
      <c r="H47" s="54">
        <v>32000</v>
      </c>
      <c r="I47" s="54">
        <v>32000</v>
      </c>
      <c r="J47" s="54"/>
      <c r="K47" s="54"/>
      <c r="L47" s="54">
        <v>32000</v>
      </c>
      <c r="M47" s="54"/>
      <c r="N47" s="54"/>
      <c r="O47" s="54"/>
      <c r="P47" s="37"/>
      <c r="Q47" s="54"/>
      <c r="R47" s="54"/>
      <c r="S47" s="54"/>
      <c r="T47" s="54"/>
      <c r="U47" s="54"/>
      <c r="V47" s="54"/>
      <c r="W47" s="54"/>
    </row>
    <row r="48" ht="18.75" customHeight="1" spans="1:23">
      <c r="A48" s="8" t="s">
        <v>56</v>
      </c>
      <c r="B48" s="8" t="s">
        <v>228</v>
      </c>
      <c r="C48" s="9" t="s">
        <v>229</v>
      </c>
      <c r="D48" s="8" t="s">
        <v>77</v>
      </c>
      <c r="E48" s="8" t="s">
        <v>78</v>
      </c>
      <c r="F48" s="8" t="s">
        <v>179</v>
      </c>
      <c r="G48" s="8" t="s">
        <v>180</v>
      </c>
      <c r="H48" s="54">
        <v>115200</v>
      </c>
      <c r="I48" s="54">
        <v>115200</v>
      </c>
      <c r="J48" s="54"/>
      <c r="K48" s="54"/>
      <c r="L48" s="54">
        <v>115200</v>
      </c>
      <c r="M48" s="54"/>
      <c r="N48" s="54"/>
      <c r="O48" s="54"/>
      <c r="P48" s="37"/>
      <c r="Q48" s="54"/>
      <c r="R48" s="54"/>
      <c r="S48" s="54"/>
      <c r="T48" s="54"/>
      <c r="U48" s="54"/>
      <c r="V48" s="54"/>
      <c r="W48" s="54"/>
    </row>
    <row r="49" ht="18.75" customHeight="1" spans="1:23">
      <c r="A49" s="8" t="s">
        <v>56</v>
      </c>
      <c r="B49" s="8" t="s">
        <v>228</v>
      </c>
      <c r="C49" s="9" t="s">
        <v>229</v>
      </c>
      <c r="D49" s="8" t="s">
        <v>77</v>
      </c>
      <c r="E49" s="8" t="s">
        <v>78</v>
      </c>
      <c r="F49" s="8" t="s">
        <v>179</v>
      </c>
      <c r="G49" s="8" t="s">
        <v>180</v>
      </c>
      <c r="H49" s="54">
        <v>172224</v>
      </c>
      <c r="I49" s="54">
        <v>172224</v>
      </c>
      <c r="J49" s="54"/>
      <c r="K49" s="54"/>
      <c r="L49" s="54">
        <v>172224</v>
      </c>
      <c r="M49" s="54"/>
      <c r="N49" s="54"/>
      <c r="O49" s="54"/>
      <c r="P49" s="37"/>
      <c r="Q49" s="54"/>
      <c r="R49" s="54"/>
      <c r="S49" s="54"/>
      <c r="T49" s="54"/>
      <c r="U49" s="54"/>
      <c r="V49" s="54"/>
      <c r="W49" s="54"/>
    </row>
    <row r="50" ht="18.75" customHeight="1" spans="1:23">
      <c r="A50" s="8" t="s">
        <v>56</v>
      </c>
      <c r="B50" s="8" t="s">
        <v>228</v>
      </c>
      <c r="C50" s="9" t="s">
        <v>229</v>
      </c>
      <c r="D50" s="8" t="s">
        <v>77</v>
      </c>
      <c r="E50" s="8" t="s">
        <v>78</v>
      </c>
      <c r="F50" s="8" t="s">
        <v>179</v>
      </c>
      <c r="G50" s="8" t="s">
        <v>180</v>
      </c>
      <c r="H50" s="54">
        <v>576576</v>
      </c>
      <c r="I50" s="54">
        <v>576576</v>
      </c>
      <c r="J50" s="54"/>
      <c r="K50" s="54"/>
      <c r="L50" s="54">
        <v>576576</v>
      </c>
      <c r="M50" s="54"/>
      <c r="N50" s="54"/>
      <c r="O50" s="54"/>
      <c r="P50" s="37"/>
      <c r="Q50" s="54"/>
      <c r="R50" s="54"/>
      <c r="S50" s="54"/>
      <c r="T50" s="54"/>
      <c r="U50" s="54"/>
      <c r="V50" s="54"/>
      <c r="W50" s="54"/>
    </row>
    <row r="51" ht="18.75" customHeight="1" spans="1:23">
      <c r="A51" s="8" t="s">
        <v>56</v>
      </c>
      <c r="B51" s="8" t="s">
        <v>230</v>
      </c>
      <c r="C51" s="9" t="s">
        <v>231</v>
      </c>
      <c r="D51" s="8" t="s">
        <v>95</v>
      </c>
      <c r="E51" s="8" t="s">
        <v>96</v>
      </c>
      <c r="F51" s="8" t="s">
        <v>232</v>
      </c>
      <c r="G51" s="8" t="s">
        <v>233</v>
      </c>
      <c r="H51" s="54">
        <v>96000</v>
      </c>
      <c r="I51" s="54">
        <v>96000</v>
      </c>
      <c r="J51" s="54"/>
      <c r="K51" s="54"/>
      <c r="L51" s="54">
        <v>96000</v>
      </c>
      <c r="M51" s="54"/>
      <c r="N51" s="54"/>
      <c r="O51" s="54"/>
      <c r="P51" s="37"/>
      <c r="Q51" s="54"/>
      <c r="R51" s="54"/>
      <c r="S51" s="54"/>
      <c r="T51" s="54"/>
      <c r="U51" s="54"/>
      <c r="V51" s="54"/>
      <c r="W51" s="54"/>
    </row>
    <row r="52" ht="18.75" customHeight="1" spans="1:23">
      <c r="A52" s="8" t="s">
        <v>56</v>
      </c>
      <c r="B52" s="8" t="s">
        <v>230</v>
      </c>
      <c r="C52" s="9" t="s">
        <v>231</v>
      </c>
      <c r="D52" s="8" t="s">
        <v>97</v>
      </c>
      <c r="E52" s="8" t="s">
        <v>98</v>
      </c>
      <c r="F52" s="8" t="s">
        <v>232</v>
      </c>
      <c r="G52" s="8" t="s">
        <v>233</v>
      </c>
      <c r="H52" s="54">
        <v>186000</v>
      </c>
      <c r="I52" s="54">
        <v>186000</v>
      </c>
      <c r="J52" s="54"/>
      <c r="K52" s="54"/>
      <c r="L52" s="54">
        <v>186000</v>
      </c>
      <c r="M52" s="54"/>
      <c r="N52" s="54"/>
      <c r="O52" s="54"/>
      <c r="P52" s="37"/>
      <c r="Q52" s="54"/>
      <c r="R52" s="54"/>
      <c r="S52" s="54"/>
      <c r="T52" s="54"/>
      <c r="U52" s="54"/>
      <c r="V52" s="54"/>
      <c r="W52" s="54"/>
    </row>
    <row r="53" ht="18.75" customHeight="1" spans="1:23">
      <c r="A53" s="8" t="s">
        <v>56</v>
      </c>
      <c r="B53" s="8" t="s">
        <v>234</v>
      </c>
      <c r="C53" s="9" t="s">
        <v>235</v>
      </c>
      <c r="D53" s="8" t="s">
        <v>75</v>
      </c>
      <c r="E53" s="8" t="s">
        <v>76</v>
      </c>
      <c r="F53" s="8" t="s">
        <v>208</v>
      </c>
      <c r="G53" s="8" t="s">
        <v>209</v>
      </c>
      <c r="H53" s="54">
        <v>6000</v>
      </c>
      <c r="I53" s="54">
        <v>6000</v>
      </c>
      <c r="J53" s="54"/>
      <c r="K53" s="54"/>
      <c r="L53" s="54">
        <v>6000</v>
      </c>
      <c r="M53" s="54"/>
      <c r="N53" s="54"/>
      <c r="O53" s="54"/>
      <c r="P53" s="37"/>
      <c r="Q53" s="54"/>
      <c r="R53" s="54"/>
      <c r="S53" s="54"/>
      <c r="T53" s="54"/>
      <c r="U53" s="54"/>
      <c r="V53" s="54"/>
      <c r="W53" s="54"/>
    </row>
    <row r="54" ht="18.75" customHeight="1" spans="1:23">
      <c r="A54" s="8" t="s">
        <v>56</v>
      </c>
      <c r="B54" s="8" t="s">
        <v>234</v>
      </c>
      <c r="C54" s="9" t="s">
        <v>235</v>
      </c>
      <c r="D54" s="8" t="s">
        <v>77</v>
      </c>
      <c r="E54" s="8" t="s">
        <v>78</v>
      </c>
      <c r="F54" s="8" t="s">
        <v>208</v>
      </c>
      <c r="G54" s="8" t="s">
        <v>209</v>
      </c>
      <c r="H54" s="54">
        <v>24000</v>
      </c>
      <c r="I54" s="54">
        <v>24000</v>
      </c>
      <c r="J54" s="54"/>
      <c r="K54" s="54"/>
      <c r="L54" s="54">
        <v>24000</v>
      </c>
      <c r="M54" s="54"/>
      <c r="N54" s="54"/>
      <c r="O54" s="54"/>
      <c r="P54" s="37"/>
      <c r="Q54" s="54"/>
      <c r="R54" s="54"/>
      <c r="S54" s="54"/>
      <c r="T54" s="54"/>
      <c r="U54" s="54"/>
      <c r="V54" s="54"/>
      <c r="W54" s="54"/>
    </row>
    <row r="55" ht="18.75" customHeight="1" spans="1:23">
      <c r="A55" s="8" t="s">
        <v>56</v>
      </c>
      <c r="B55" s="8" t="s">
        <v>236</v>
      </c>
      <c r="C55" s="9" t="s">
        <v>237</v>
      </c>
      <c r="D55" s="8" t="s">
        <v>75</v>
      </c>
      <c r="E55" s="8" t="s">
        <v>76</v>
      </c>
      <c r="F55" s="8" t="s">
        <v>175</v>
      </c>
      <c r="G55" s="8" t="s">
        <v>176</v>
      </c>
      <c r="H55" s="54">
        <v>130236</v>
      </c>
      <c r="I55" s="54">
        <v>130236</v>
      </c>
      <c r="J55" s="54"/>
      <c r="K55" s="54"/>
      <c r="L55" s="54">
        <v>130236</v>
      </c>
      <c r="M55" s="54"/>
      <c r="N55" s="54"/>
      <c r="O55" s="54"/>
      <c r="P55" s="37"/>
      <c r="Q55" s="54"/>
      <c r="R55" s="54"/>
      <c r="S55" s="54"/>
      <c r="T55" s="54"/>
      <c r="U55" s="54"/>
      <c r="V55" s="54"/>
      <c r="W55" s="54"/>
    </row>
    <row r="56" ht="18.75" customHeight="1" spans="1:23">
      <c r="A56" s="8" t="s">
        <v>56</v>
      </c>
      <c r="B56" s="8" t="s">
        <v>236</v>
      </c>
      <c r="C56" s="9" t="s">
        <v>237</v>
      </c>
      <c r="D56" s="8" t="s">
        <v>75</v>
      </c>
      <c r="E56" s="8" t="s">
        <v>76</v>
      </c>
      <c r="F56" s="8" t="s">
        <v>175</v>
      </c>
      <c r="G56" s="8" t="s">
        <v>176</v>
      </c>
      <c r="H56" s="54">
        <v>64146.09</v>
      </c>
      <c r="I56" s="54">
        <v>64146.09</v>
      </c>
      <c r="J56" s="54"/>
      <c r="K56" s="54"/>
      <c r="L56" s="54">
        <v>64146.09</v>
      </c>
      <c r="M56" s="54"/>
      <c r="N56" s="54"/>
      <c r="O56" s="54"/>
      <c r="P56" s="37"/>
      <c r="Q56" s="54"/>
      <c r="R56" s="54"/>
      <c r="S56" s="54"/>
      <c r="T56" s="54"/>
      <c r="U56" s="54"/>
      <c r="V56" s="54"/>
      <c r="W56" s="54"/>
    </row>
    <row r="57" ht="18.75" customHeight="1" spans="1:23">
      <c r="A57" s="8" t="s">
        <v>56</v>
      </c>
      <c r="B57" s="8" t="s">
        <v>238</v>
      </c>
      <c r="C57" s="9" t="s">
        <v>239</v>
      </c>
      <c r="D57" s="8" t="s">
        <v>85</v>
      </c>
      <c r="E57" s="8" t="s">
        <v>86</v>
      </c>
      <c r="F57" s="8" t="s">
        <v>240</v>
      </c>
      <c r="G57" s="8" t="s">
        <v>241</v>
      </c>
      <c r="H57" s="54">
        <v>5184000</v>
      </c>
      <c r="I57" s="54">
        <v>5184000</v>
      </c>
      <c r="J57" s="54"/>
      <c r="K57" s="54"/>
      <c r="L57" s="54">
        <v>5184000</v>
      </c>
      <c r="M57" s="54"/>
      <c r="N57" s="54"/>
      <c r="O57" s="54"/>
      <c r="P57" s="37"/>
      <c r="Q57" s="54"/>
      <c r="R57" s="54"/>
      <c r="S57" s="54"/>
      <c r="T57" s="54"/>
      <c r="U57" s="54"/>
      <c r="V57" s="54"/>
      <c r="W57" s="54"/>
    </row>
    <row r="58" ht="18.75" customHeight="1" spans="1:23">
      <c r="A58" s="8" t="s">
        <v>56</v>
      </c>
      <c r="B58" s="8" t="s">
        <v>238</v>
      </c>
      <c r="C58" s="9" t="s">
        <v>239</v>
      </c>
      <c r="D58" s="8" t="s">
        <v>89</v>
      </c>
      <c r="E58" s="8" t="s">
        <v>90</v>
      </c>
      <c r="F58" s="8" t="s">
        <v>240</v>
      </c>
      <c r="G58" s="8" t="s">
        <v>241</v>
      </c>
      <c r="H58" s="54">
        <v>5544000</v>
      </c>
      <c r="I58" s="54">
        <v>5544000</v>
      </c>
      <c r="J58" s="54"/>
      <c r="K58" s="54"/>
      <c r="L58" s="54">
        <v>5544000</v>
      </c>
      <c r="M58" s="54"/>
      <c r="N58" s="54"/>
      <c r="O58" s="54"/>
      <c r="P58" s="37"/>
      <c r="Q58" s="54"/>
      <c r="R58" s="54"/>
      <c r="S58" s="54"/>
      <c r="T58" s="54"/>
      <c r="U58" s="54"/>
      <c r="V58" s="54"/>
      <c r="W58" s="54"/>
    </row>
    <row r="59" ht="18.75" customHeight="1" spans="1:23">
      <c r="A59" s="8" t="s">
        <v>56</v>
      </c>
      <c r="B59" s="8" t="s">
        <v>242</v>
      </c>
      <c r="C59" s="9" t="s">
        <v>243</v>
      </c>
      <c r="D59" s="8" t="s">
        <v>77</v>
      </c>
      <c r="E59" s="8" t="s">
        <v>78</v>
      </c>
      <c r="F59" s="8" t="s">
        <v>240</v>
      </c>
      <c r="G59" s="8" t="s">
        <v>241</v>
      </c>
      <c r="H59" s="54">
        <v>50000</v>
      </c>
      <c r="I59" s="54">
        <v>50000</v>
      </c>
      <c r="J59" s="54"/>
      <c r="K59" s="54"/>
      <c r="L59" s="54">
        <v>50000</v>
      </c>
      <c r="M59" s="54"/>
      <c r="N59" s="54"/>
      <c r="O59" s="54"/>
      <c r="P59" s="37"/>
      <c r="Q59" s="54"/>
      <c r="R59" s="54"/>
      <c r="S59" s="54"/>
      <c r="T59" s="54"/>
      <c r="U59" s="54"/>
      <c r="V59" s="54"/>
      <c r="W59" s="54"/>
    </row>
    <row r="60" ht="18.75" customHeight="1" spans="1:23">
      <c r="A60" s="8" t="s">
        <v>56</v>
      </c>
      <c r="B60" s="8" t="s">
        <v>244</v>
      </c>
      <c r="C60" s="9" t="s">
        <v>245</v>
      </c>
      <c r="D60" s="8" t="s">
        <v>101</v>
      </c>
      <c r="E60" s="8" t="s">
        <v>102</v>
      </c>
      <c r="F60" s="8" t="s">
        <v>246</v>
      </c>
      <c r="G60" s="8" t="s">
        <v>247</v>
      </c>
      <c r="H60" s="54">
        <v>1100000</v>
      </c>
      <c r="I60" s="54">
        <v>1100000</v>
      </c>
      <c r="J60" s="54"/>
      <c r="K60" s="54"/>
      <c r="L60" s="54">
        <v>1100000</v>
      </c>
      <c r="M60" s="54"/>
      <c r="N60" s="54"/>
      <c r="O60" s="54"/>
      <c r="P60" s="37"/>
      <c r="Q60" s="54"/>
      <c r="R60" s="54"/>
      <c r="S60" s="54"/>
      <c r="T60" s="54"/>
      <c r="U60" s="54"/>
      <c r="V60" s="54"/>
      <c r="W60" s="54"/>
    </row>
    <row r="61" ht="30" customHeight="1" spans="1:23">
      <c r="A61" s="8" t="s">
        <v>56</v>
      </c>
      <c r="B61" s="8" t="s">
        <v>248</v>
      </c>
      <c r="C61" s="9" t="s">
        <v>249</v>
      </c>
      <c r="D61" s="8" t="s">
        <v>83</v>
      </c>
      <c r="E61" s="8" t="s">
        <v>84</v>
      </c>
      <c r="F61" s="8" t="s">
        <v>250</v>
      </c>
      <c r="G61" s="8" t="s">
        <v>251</v>
      </c>
      <c r="H61" s="54">
        <v>990000</v>
      </c>
      <c r="I61" s="54">
        <v>990000</v>
      </c>
      <c r="J61" s="54"/>
      <c r="K61" s="54"/>
      <c r="L61" s="54">
        <v>990000</v>
      </c>
      <c r="M61" s="54"/>
      <c r="N61" s="54"/>
      <c r="O61" s="54"/>
      <c r="P61" s="37"/>
      <c r="Q61" s="54"/>
      <c r="R61" s="54"/>
      <c r="S61" s="54"/>
      <c r="T61" s="54"/>
      <c r="U61" s="54"/>
      <c r="V61" s="54"/>
      <c r="W61" s="54"/>
    </row>
    <row r="62" ht="18.75" customHeight="1" spans="1:23">
      <c r="A62" s="11" t="s">
        <v>32</v>
      </c>
      <c r="B62" s="11"/>
      <c r="C62" s="11"/>
      <c r="D62" s="11"/>
      <c r="E62" s="11"/>
      <c r="F62" s="11"/>
      <c r="G62" s="11"/>
      <c r="H62" s="54">
        <v>25668755</v>
      </c>
      <c r="I62" s="54">
        <v>25668755</v>
      </c>
      <c r="J62" s="54"/>
      <c r="K62" s="54"/>
      <c r="L62" s="54">
        <v>25668755</v>
      </c>
      <c r="M62" s="54"/>
      <c r="N62" s="54"/>
      <c r="O62" s="54"/>
      <c r="P62" s="54"/>
      <c r="Q62" s="54"/>
      <c r="R62" s="54"/>
      <c r="S62" s="54"/>
      <c r="T62" s="54"/>
      <c r="U62" s="54"/>
      <c r="V62" s="54"/>
      <c r="W62" s="54"/>
    </row>
  </sheetData>
  <mergeCells count="30">
    <mergeCell ref="A2:W2"/>
    <mergeCell ref="A3:G3"/>
    <mergeCell ref="I4:W4"/>
    <mergeCell ref="I5:M5"/>
    <mergeCell ref="N5:P5"/>
    <mergeCell ref="R5:W5"/>
    <mergeCell ref="A62:G62"/>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7"/>
  <sheetViews>
    <sheetView showZeros="0" topLeftCell="A2" workbookViewId="0">
      <selection activeCell="J67" sqref="J67"/>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252</v>
      </c>
    </row>
    <row r="2" ht="45" customHeight="1" spans="1:23">
      <c r="A2" s="3" t="s">
        <v>253</v>
      </c>
      <c r="B2" s="3"/>
      <c r="C2" s="3"/>
      <c r="D2" s="3"/>
      <c r="E2" s="3"/>
      <c r="F2" s="3"/>
      <c r="G2" s="3"/>
      <c r="H2" s="3"/>
      <c r="I2" s="3"/>
      <c r="J2" s="3"/>
      <c r="K2" s="3"/>
      <c r="L2" s="3"/>
      <c r="M2" s="3"/>
      <c r="N2" s="50"/>
      <c r="O2" s="50"/>
      <c r="P2" s="50"/>
      <c r="Q2" s="50"/>
      <c r="R2" s="50"/>
      <c r="S2" s="50"/>
      <c r="T2" s="50"/>
      <c r="U2" s="50"/>
      <c r="V2" s="50"/>
      <c r="W2" s="50"/>
    </row>
    <row r="3" ht="18.75" customHeight="1" spans="1:23">
      <c r="A3" s="4" t="str">
        <f>"单位名称："&amp;"元江哈尼族彝族傣族自治县教育体育局"</f>
        <v>单位名称：元江哈尼族彝族傣族自治县教育体育局</v>
      </c>
      <c r="B3" s="4"/>
      <c r="C3" s="4"/>
      <c r="D3" s="4"/>
      <c r="E3" s="4"/>
      <c r="F3" s="4"/>
      <c r="G3" s="4"/>
      <c r="H3" s="4"/>
      <c r="I3" s="51"/>
      <c r="J3" s="51"/>
      <c r="K3" s="51"/>
      <c r="L3" s="51"/>
      <c r="M3" s="51"/>
      <c r="N3" s="5"/>
      <c r="O3" s="5"/>
      <c r="P3" s="5"/>
      <c r="Q3" s="5"/>
      <c r="R3" s="5"/>
      <c r="S3" s="5"/>
      <c r="T3" s="5"/>
      <c r="U3" s="5"/>
      <c r="V3" s="5"/>
      <c r="W3" s="5" t="s">
        <v>29</v>
      </c>
    </row>
    <row r="4" ht="18.75" customHeight="1" spans="1:23">
      <c r="A4" s="12" t="s">
        <v>254</v>
      </c>
      <c r="B4" s="12" t="s">
        <v>154</v>
      </c>
      <c r="C4" s="12" t="s">
        <v>155</v>
      </c>
      <c r="D4" s="12" t="s">
        <v>255</v>
      </c>
      <c r="E4" s="12" t="s">
        <v>156</v>
      </c>
      <c r="F4" s="12" t="s">
        <v>157</v>
      </c>
      <c r="G4" s="12" t="s">
        <v>256</v>
      </c>
      <c r="H4" s="12" t="s">
        <v>159</v>
      </c>
      <c r="I4" s="28" t="s">
        <v>32</v>
      </c>
      <c r="J4" s="28" t="s">
        <v>257</v>
      </c>
      <c r="K4" s="12"/>
      <c r="L4" s="12"/>
      <c r="M4" s="12"/>
      <c r="N4" s="12" t="s">
        <v>161</v>
      </c>
      <c r="O4" s="12"/>
      <c r="P4" s="12"/>
      <c r="Q4" s="12" t="s">
        <v>38</v>
      </c>
      <c r="R4" s="12" t="s">
        <v>62</v>
      </c>
      <c r="S4" s="12"/>
      <c r="T4" s="12"/>
      <c r="U4" s="12"/>
      <c r="V4" s="12"/>
      <c r="W4" s="12"/>
    </row>
    <row r="5" ht="18.75" customHeight="1" spans="1:23">
      <c r="A5" s="12"/>
      <c r="B5" s="12"/>
      <c r="C5" s="12"/>
      <c r="D5" s="12"/>
      <c r="E5" s="12"/>
      <c r="F5" s="12"/>
      <c r="G5" s="12"/>
      <c r="H5" s="12"/>
      <c r="I5" s="28" t="s">
        <v>162</v>
      </c>
      <c r="J5" s="28"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28"/>
      <c r="J6" s="28"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28"/>
      <c r="J7" s="28" t="s">
        <v>34</v>
      </c>
      <c r="K7" s="12" t="s">
        <v>258</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259</v>
      </c>
      <c r="D9" s="8"/>
      <c r="E9" s="8"/>
      <c r="F9" s="8"/>
      <c r="G9" s="8"/>
      <c r="H9" s="8"/>
      <c r="I9" s="10">
        <v>2008100</v>
      </c>
      <c r="J9" s="10">
        <v>2008100</v>
      </c>
      <c r="K9" s="10">
        <v>2008100</v>
      </c>
      <c r="L9" s="10"/>
      <c r="M9" s="10"/>
      <c r="N9" s="10"/>
      <c r="O9" s="10"/>
      <c r="P9" s="10"/>
      <c r="Q9" s="10"/>
      <c r="R9" s="10"/>
      <c r="S9" s="10"/>
      <c r="T9" s="10"/>
      <c r="U9" s="10"/>
      <c r="V9" s="10"/>
      <c r="W9" s="10"/>
    </row>
    <row r="10" ht="18.75" customHeight="1" spans="1:23">
      <c r="A10" s="8" t="s">
        <v>260</v>
      </c>
      <c r="B10" s="8" t="s">
        <v>261</v>
      </c>
      <c r="C10" s="9" t="s">
        <v>259</v>
      </c>
      <c r="D10" s="8" t="s">
        <v>56</v>
      </c>
      <c r="E10" s="8" t="s">
        <v>85</v>
      </c>
      <c r="F10" s="8" t="s">
        <v>86</v>
      </c>
      <c r="G10" s="8" t="s">
        <v>218</v>
      </c>
      <c r="H10" s="8" t="s">
        <v>219</v>
      </c>
      <c r="I10" s="10">
        <v>992600</v>
      </c>
      <c r="J10" s="10">
        <v>992600</v>
      </c>
      <c r="K10" s="10">
        <v>992600</v>
      </c>
      <c r="L10" s="10"/>
      <c r="M10" s="10"/>
      <c r="N10" s="10"/>
      <c r="O10" s="10"/>
      <c r="P10" s="10"/>
      <c r="Q10" s="10"/>
      <c r="R10" s="10"/>
      <c r="S10" s="10"/>
      <c r="T10" s="10"/>
      <c r="U10" s="10"/>
      <c r="V10" s="10"/>
      <c r="W10" s="10"/>
    </row>
    <row r="11" ht="18.75" customHeight="1" spans="1:23">
      <c r="A11" s="8" t="s">
        <v>260</v>
      </c>
      <c r="B11" s="8" t="s">
        <v>261</v>
      </c>
      <c r="C11" s="9" t="s">
        <v>259</v>
      </c>
      <c r="D11" s="8" t="s">
        <v>56</v>
      </c>
      <c r="E11" s="8" t="s">
        <v>85</v>
      </c>
      <c r="F11" s="8" t="s">
        <v>86</v>
      </c>
      <c r="G11" s="8" t="s">
        <v>224</v>
      </c>
      <c r="H11" s="8" t="s">
        <v>225</v>
      </c>
      <c r="I11" s="10">
        <v>1015500</v>
      </c>
      <c r="J11" s="10">
        <v>1015500</v>
      </c>
      <c r="K11" s="10">
        <v>1015500</v>
      </c>
      <c r="L11" s="10"/>
      <c r="M11" s="10"/>
      <c r="N11" s="10"/>
      <c r="O11" s="10"/>
      <c r="P11" s="37"/>
      <c r="Q11" s="10"/>
      <c r="R11" s="10"/>
      <c r="S11" s="10"/>
      <c r="T11" s="10"/>
      <c r="U11" s="10"/>
      <c r="V11" s="10"/>
      <c r="W11" s="10"/>
    </row>
    <row r="12" ht="18.75" customHeight="1" spans="1:23">
      <c r="A12" s="37"/>
      <c r="B12" s="37"/>
      <c r="C12" s="9" t="s">
        <v>262</v>
      </c>
      <c r="D12" s="37"/>
      <c r="E12" s="37"/>
      <c r="F12" s="37"/>
      <c r="G12" s="37"/>
      <c r="H12" s="37"/>
      <c r="I12" s="10">
        <v>1002576.53</v>
      </c>
      <c r="J12" s="10"/>
      <c r="K12" s="10"/>
      <c r="L12" s="10"/>
      <c r="M12" s="10"/>
      <c r="N12" s="10"/>
      <c r="O12" s="10"/>
      <c r="P12" s="37"/>
      <c r="Q12" s="10"/>
      <c r="R12" s="10">
        <v>1002576.53</v>
      </c>
      <c r="S12" s="10"/>
      <c r="T12" s="10"/>
      <c r="U12" s="10"/>
      <c r="V12" s="10"/>
      <c r="W12" s="10">
        <v>1002576.53</v>
      </c>
    </row>
    <row r="13" ht="18.75" customHeight="1" spans="1:23">
      <c r="A13" s="8" t="s">
        <v>260</v>
      </c>
      <c r="B13" s="8" t="s">
        <v>263</v>
      </c>
      <c r="C13" s="9" t="s">
        <v>262</v>
      </c>
      <c r="D13" s="8" t="s">
        <v>56</v>
      </c>
      <c r="E13" s="8" t="s">
        <v>75</v>
      </c>
      <c r="F13" s="8" t="s">
        <v>76</v>
      </c>
      <c r="G13" s="8" t="s">
        <v>264</v>
      </c>
      <c r="H13" s="8" t="s">
        <v>265</v>
      </c>
      <c r="I13" s="10">
        <v>72032.58</v>
      </c>
      <c r="J13" s="10"/>
      <c r="K13" s="10"/>
      <c r="L13" s="10"/>
      <c r="M13" s="10"/>
      <c r="N13" s="10"/>
      <c r="O13" s="10"/>
      <c r="P13" s="37"/>
      <c r="Q13" s="10"/>
      <c r="R13" s="10">
        <v>72032.58</v>
      </c>
      <c r="S13" s="10"/>
      <c r="T13" s="10"/>
      <c r="U13" s="10"/>
      <c r="V13" s="10"/>
      <c r="W13" s="10">
        <v>72032.58</v>
      </c>
    </row>
    <row r="14" ht="18.75" customHeight="1" spans="1:23">
      <c r="A14" s="8" t="s">
        <v>260</v>
      </c>
      <c r="B14" s="8" t="s">
        <v>263</v>
      </c>
      <c r="C14" s="9" t="s">
        <v>262</v>
      </c>
      <c r="D14" s="8" t="s">
        <v>56</v>
      </c>
      <c r="E14" s="8" t="s">
        <v>75</v>
      </c>
      <c r="F14" s="8" t="s">
        <v>76</v>
      </c>
      <c r="G14" s="8" t="s">
        <v>264</v>
      </c>
      <c r="H14" s="8" t="s">
        <v>265</v>
      </c>
      <c r="I14" s="10">
        <v>66896.63</v>
      </c>
      <c r="J14" s="10"/>
      <c r="K14" s="10"/>
      <c r="L14" s="10"/>
      <c r="M14" s="10"/>
      <c r="N14" s="10"/>
      <c r="O14" s="10"/>
      <c r="P14" s="37"/>
      <c r="Q14" s="10"/>
      <c r="R14" s="10">
        <v>66896.63</v>
      </c>
      <c r="S14" s="10"/>
      <c r="T14" s="10"/>
      <c r="U14" s="10"/>
      <c r="V14" s="10"/>
      <c r="W14" s="10">
        <v>66896.63</v>
      </c>
    </row>
    <row r="15" ht="18.75" customHeight="1" spans="1:23">
      <c r="A15" s="8" t="s">
        <v>260</v>
      </c>
      <c r="B15" s="8" t="s">
        <v>263</v>
      </c>
      <c r="C15" s="9" t="s">
        <v>262</v>
      </c>
      <c r="D15" s="8" t="s">
        <v>56</v>
      </c>
      <c r="E15" s="8" t="s">
        <v>77</v>
      </c>
      <c r="F15" s="8" t="s">
        <v>78</v>
      </c>
      <c r="G15" s="8" t="s">
        <v>206</v>
      </c>
      <c r="H15" s="8" t="s">
        <v>207</v>
      </c>
      <c r="I15" s="10">
        <v>1825.92</v>
      </c>
      <c r="J15" s="10"/>
      <c r="K15" s="10"/>
      <c r="L15" s="10"/>
      <c r="M15" s="10"/>
      <c r="N15" s="10"/>
      <c r="O15" s="10"/>
      <c r="P15" s="37"/>
      <c r="Q15" s="10"/>
      <c r="R15" s="10">
        <v>1825.92</v>
      </c>
      <c r="S15" s="10"/>
      <c r="T15" s="10"/>
      <c r="U15" s="10"/>
      <c r="V15" s="10"/>
      <c r="W15" s="10">
        <v>1825.92</v>
      </c>
    </row>
    <row r="16" ht="18.75" customHeight="1" spans="1:23">
      <c r="A16" s="8" t="s">
        <v>260</v>
      </c>
      <c r="B16" s="8" t="s">
        <v>263</v>
      </c>
      <c r="C16" s="9" t="s">
        <v>262</v>
      </c>
      <c r="D16" s="8" t="s">
        <v>56</v>
      </c>
      <c r="E16" s="8" t="s">
        <v>77</v>
      </c>
      <c r="F16" s="8" t="s">
        <v>78</v>
      </c>
      <c r="G16" s="8" t="s">
        <v>206</v>
      </c>
      <c r="H16" s="8" t="s">
        <v>207</v>
      </c>
      <c r="I16" s="10">
        <v>195000</v>
      </c>
      <c r="J16" s="10"/>
      <c r="K16" s="10"/>
      <c r="L16" s="10"/>
      <c r="M16" s="10"/>
      <c r="N16" s="10"/>
      <c r="O16" s="10"/>
      <c r="P16" s="37"/>
      <c r="Q16" s="10"/>
      <c r="R16" s="10">
        <v>195000</v>
      </c>
      <c r="S16" s="10"/>
      <c r="T16" s="10"/>
      <c r="U16" s="10"/>
      <c r="V16" s="10"/>
      <c r="W16" s="10">
        <v>195000</v>
      </c>
    </row>
    <row r="17" ht="18.75" customHeight="1" spans="1:23">
      <c r="A17" s="8" t="s">
        <v>260</v>
      </c>
      <c r="B17" s="8" t="s">
        <v>263</v>
      </c>
      <c r="C17" s="9" t="s">
        <v>262</v>
      </c>
      <c r="D17" s="8" t="s">
        <v>56</v>
      </c>
      <c r="E17" s="8" t="s">
        <v>77</v>
      </c>
      <c r="F17" s="8" t="s">
        <v>78</v>
      </c>
      <c r="G17" s="8" t="s">
        <v>206</v>
      </c>
      <c r="H17" s="8" t="s">
        <v>207</v>
      </c>
      <c r="I17" s="10">
        <v>1169.5</v>
      </c>
      <c r="J17" s="10"/>
      <c r="K17" s="10"/>
      <c r="L17" s="10"/>
      <c r="M17" s="10"/>
      <c r="N17" s="10"/>
      <c r="O17" s="10"/>
      <c r="P17" s="37"/>
      <c r="Q17" s="10"/>
      <c r="R17" s="10">
        <v>1169.5</v>
      </c>
      <c r="S17" s="10"/>
      <c r="T17" s="10"/>
      <c r="U17" s="10"/>
      <c r="V17" s="10"/>
      <c r="W17" s="10">
        <v>1169.5</v>
      </c>
    </row>
    <row r="18" ht="18.75" customHeight="1" spans="1:23">
      <c r="A18" s="8" t="s">
        <v>260</v>
      </c>
      <c r="B18" s="8" t="s">
        <v>263</v>
      </c>
      <c r="C18" s="9" t="s">
        <v>262</v>
      </c>
      <c r="D18" s="8" t="s">
        <v>56</v>
      </c>
      <c r="E18" s="8" t="s">
        <v>77</v>
      </c>
      <c r="F18" s="8" t="s">
        <v>78</v>
      </c>
      <c r="G18" s="8" t="s">
        <v>206</v>
      </c>
      <c r="H18" s="8" t="s">
        <v>207</v>
      </c>
      <c r="I18" s="10">
        <v>8169.12</v>
      </c>
      <c r="J18" s="10"/>
      <c r="K18" s="10"/>
      <c r="L18" s="10"/>
      <c r="M18" s="10"/>
      <c r="N18" s="10"/>
      <c r="O18" s="10"/>
      <c r="P18" s="37"/>
      <c r="Q18" s="10"/>
      <c r="R18" s="10">
        <v>8169.12</v>
      </c>
      <c r="S18" s="10"/>
      <c r="T18" s="10"/>
      <c r="U18" s="10"/>
      <c r="V18" s="10"/>
      <c r="W18" s="10">
        <v>8169.12</v>
      </c>
    </row>
    <row r="19" ht="18.75" customHeight="1" spans="1:23">
      <c r="A19" s="8" t="s">
        <v>260</v>
      </c>
      <c r="B19" s="8" t="s">
        <v>263</v>
      </c>
      <c r="C19" s="9" t="s">
        <v>262</v>
      </c>
      <c r="D19" s="8" t="s">
        <v>56</v>
      </c>
      <c r="E19" s="8" t="s">
        <v>77</v>
      </c>
      <c r="F19" s="8" t="s">
        <v>78</v>
      </c>
      <c r="G19" s="8" t="s">
        <v>206</v>
      </c>
      <c r="H19" s="8" t="s">
        <v>207</v>
      </c>
      <c r="I19" s="10">
        <v>20000</v>
      </c>
      <c r="J19" s="10"/>
      <c r="K19" s="10"/>
      <c r="L19" s="10"/>
      <c r="M19" s="10"/>
      <c r="N19" s="10"/>
      <c r="O19" s="10"/>
      <c r="P19" s="37"/>
      <c r="Q19" s="10"/>
      <c r="R19" s="10">
        <v>20000</v>
      </c>
      <c r="S19" s="10"/>
      <c r="T19" s="10"/>
      <c r="U19" s="10"/>
      <c r="V19" s="10"/>
      <c r="W19" s="10">
        <v>20000</v>
      </c>
    </row>
    <row r="20" ht="18.75" customHeight="1" spans="1:23">
      <c r="A20" s="8" t="s">
        <v>260</v>
      </c>
      <c r="B20" s="8" t="s">
        <v>263</v>
      </c>
      <c r="C20" s="9" t="s">
        <v>262</v>
      </c>
      <c r="D20" s="8" t="s">
        <v>56</v>
      </c>
      <c r="E20" s="8" t="s">
        <v>77</v>
      </c>
      <c r="F20" s="8" t="s">
        <v>78</v>
      </c>
      <c r="G20" s="8" t="s">
        <v>206</v>
      </c>
      <c r="H20" s="8" t="s">
        <v>207</v>
      </c>
      <c r="I20" s="10">
        <v>50000</v>
      </c>
      <c r="J20" s="10"/>
      <c r="K20" s="10"/>
      <c r="L20" s="10"/>
      <c r="M20" s="10"/>
      <c r="N20" s="10"/>
      <c r="O20" s="10"/>
      <c r="P20" s="37"/>
      <c r="Q20" s="10"/>
      <c r="R20" s="10">
        <v>50000</v>
      </c>
      <c r="S20" s="10"/>
      <c r="T20" s="10"/>
      <c r="U20" s="10"/>
      <c r="V20" s="10"/>
      <c r="W20" s="10">
        <v>50000</v>
      </c>
    </row>
    <row r="21" ht="18.75" customHeight="1" spans="1:23">
      <c r="A21" s="8" t="s">
        <v>260</v>
      </c>
      <c r="B21" s="8" t="s">
        <v>263</v>
      </c>
      <c r="C21" s="9" t="s">
        <v>262</v>
      </c>
      <c r="D21" s="8" t="s">
        <v>56</v>
      </c>
      <c r="E21" s="8" t="s">
        <v>77</v>
      </c>
      <c r="F21" s="8" t="s">
        <v>78</v>
      </c>
      <c r="G21" s="8" t="s">
        <v>214</v>
      </c>
      <c r="H21" s="8" t="s">
        <v>215</v>
      </c>
      <c r="I21" s="10">
        <v>1200</v>
      </c>
      <c r="J21" s="10"/>
      <c r="K21" s="10"/>
      <c r="L21" s="10"/>
      <c r="M21" s="10"/>
      <c r="N21" s="10"/>
      <c r="O21" s="10"/>
      <c r="P21" s="37"/>
      <c r="Q21" s="10"/>
      <c r="R21" s="10">
        <v>1200</v>
      </c>
      <c r="S21" s="10"/>
      <c r="T21" s="10"/>
      <c r="U21" s="10"/>
      <c r="V21" s="10"/>
      <c r="W21" s="10">
        <v>1200</v>
      </c>
    </row>
    <row r="22" ht="18.75" customHeight="1" spans="1:23">
      <c r="A22" s="8" t="s">
        <v>260</v>
      </c>
      <c r="B22" s="8" t="s">
        <v>263</v>
      </c>
      <c r="C22" s="9" t="s">
        <v>262</v>
      </c>
      <c r="D22" s="8" t="s">
        <v>56</v>
      </c>
      <c r="E22" s="8" t="s">
        <v>77</v>
      </c>
      <c r="F22" s="8" t="s">
        <v>78</v>
      </c>
      <c r="G22" s="8" t="s">
        <v>216</v>
      </c>
      <c r="H22" s="8" t="s">
        <v>217</v>
      </c>
      <c r="I22" s="10">
        <v>20000</v>
      </c>
      <c r="J22" s="10"/>
      <c r="K22" s="10"/>
      <c r="L22" s="10"/>
      <c r="M22" s="10"/>
      <c r="N22" s="10"/>
      <c r="O22" s="10"/>
      <c r="P22" s="37"/>
      <c r="Q22" s="10"/>
      <c r="R22" s="10">
        <v>20000</v>
      </c>
      <c r="S22" s="10"/>
      <c r="T22" s="10"/>
      <c r="U22" s="10"/>
      <c r="V22" s="10"/>
      <c r="W22" s="10">
        <v>20000</v>
      </c>
    </row>
    <row r="23" ht="18.75" customHeight="1" spans="1:23">
      <c r="A23" s="8" t="s">
        <v>260</v>
      </c>
      <c r="B23" s="8" t="s">
        <v>263</v>
      </c>
      <c r="C23" s="9" t="s">
        <v>262</v>
      </c>
      <c r="D23" s="8" t="s">
        <v>56</v>
      </c>
      <c r="E23" s="8" t="s">
        <v>77</v>
      </c>
      <c r="F23" s="8" t="s">
        <v>78</v>
      </c>
      <c r="G23" s="8" t="s">
        <v>218</v>
      </c>
      <c r="H23" s="8" t="s">
        <v>219</v>
      </c>
      <c r="I23" s="10">
        <v>85000</v>
      </c>
      <c r="J23" s="10"/>
      <c r="K23" s="10"/>
      <c r="L23" s="10"/>
      <c r="M23" s="10"/>
      <c r="N23" s="10"/>
      <c r="O23" s="10"/>
      <c r="P23" s="37"/>
      <c r="Q23" s="10"/>
      <c r="R23" s="10">
        <v>85000</v>
      </c>
      <c r="S23" s="10"/>
      <c r="T23" s="10"/>
      <c r="U23" s="10"/>
      <c r="V23" s="10"/>
      <c r="W23" s="10">
        <v>85000</v>
      </c>
    </row>
    <row r="24" ht="18.75" customHeight="1" spans="1:23">
      <c r="A24" s="8" t="s">
        <v>260</v>
      </c>
      <c r="B24" s="8" t="s">
        <v>263</v>
      </c>
      <c r="C24" s="9" t="s">
        <v>262</v>
      </c>
      <c r="D24" s="8" t="s">
        <v>56</v>
      </c>
      <c r="E24" s="8" t="s">
        <v>77</v>
      </c>
      <c r="F24" s="8" t="s">
        <v>78</v>
      </c>
      <c r="G24" s="8" t="s">
        <v>220</v>
      </c>
      <c r="H24" s="8" t="s">
        <v>221</v>
      </c>
      <c r="I24" s="10">
        <v>16000</v>
      </c>
      <c r="J24" s="10"/>
      <c r="K24" s="10"/>
      <c r="L24" s="10"/>
      <c r="M24" s="10"/>
      <c r="N24" s="10"/>
      <c r="O24" s="10"/>
      <c r="P24" s="37"/>
      <c r="Q24" s="10"/>
      <c r="R24" s="10">
        <v>16000</v>
      </c>
      <c r="S24" s="10"/>
      <c r="T24" s="10"/>
      <c r="U24" s="10"/>
      <c r="V24" s="10"/>
      <c r="W24" s="10">
        <v>16000</v>
      </c>
    </row>
    <row r="25" ht="18.75" customHeight="1" spans="1:23">
      <c r="A25" s="8" t="s">
        <v>260</v>
      </c>
      <c r="B25" s="8" t="s">
        <v>263</v>
      </c>
      <c r="C25" s="9" t="s">
        <v>262</v>
      </c>
      <c r="D25" s="8" t="s">
        <v>56</v>
      </c>
      <c r="E25" s="8" t="s">
        <v>77</v>
      </c>
      <c r="F25" s="8" t="s">
        <v>78</v>
      </c>
      <c r="G25" s="8" t="s">
        <v>222</v>
      </c>
      <c r="H25" s="8" t="s">
        <v>223</v>
      </c>
      <c r="I25" s="10">
        <v>20000</v>
      </c>
      <c r="J25" s="10"/>
      <c r="K25" s="10"/>
      <c r="L25" s="10"/>
      <c r="M25" s="10"/>
      <c r="N25" s="10"/>
      <c r="O25" s="10"/>
      <c r="P25" s="37"/>
      <c r="Q25" s="10"/>
      <c r="R25" s="10">
        <v>20000</v>
      </c>
      <c r="S25" s="10"/>
      <c r="T25" s="10"/>
      <c r="U25" s="10"/>
      <c r="V25" s="10"/>
      <c r="W25" s="10">
        <v>20000</v>
      </c>
    </row>
    <row r="26" ht="18.75" customHeight="1" spans="1:23">
      <c r="A26" s="8" t="s">
        <v>260</v>
      </c>
      <c r="B26" s="8" t="s">
        <v>263</v>
      </c>
      <c r="C26" s="9" t="s">
        <v>262</v>
      </c>
      <c r="D26" s="8" t="s">
        <v>56</v>
      </c>
      <c r="E26" s="8" t="s">
        <v>77</v>
      </c>
      <c r="F26" s="8" t="s">
        <v>78</v>
      </c>
      <c r="G26" s="8" t="s">
        <v>222</v>
      </c>
      <c r="H26" s="8" t="s">
        <v>223</v>
      </c>
      <c r="I26" s="10">
        <v>27900.78</v>
      </c>
      <c r="J26" s="10"/>
      <c r="K26" s="10"/>
      <c r="L26" s="10"/>
      <c r="M26" s="10"/>
      <c r="N26" s="10"/>
      <c r="O26" s="10"/>
      <c r="P26" s="37"/>
      <c r="Q26" s="10"/>
      <c r="R26" s="10">
        <v>27900.78</v>
      </c>
      <c r="S26" s="10"/>
      <c r="T26" s="10"/>
      <c r="U26" s="10"/>
      <c r="V26" s="10"/>
      <c r="W26" s="10">
        <v>27900.78</v>
      </c>
    </row>
    <row r="27" ht="18.75" customHeight="1" spans="1:23">
      <c r="A27" s="8" t="s">
        <v>260</v>
      </c>
      <c r="B27" s="8" t="s">
        <v>263</v>
      </c>
      <c r="C27" s="9" t="s">
        <v>262</v>
      </c>
      <c r="D27" s="8" t="s">
        <v>56</v>
      </c>
      <c r="E27" s="8" t="s">
        <v>77</v>
      </c>
      <c r="F27" s="8" t="s">
        <v>78</v>
      </c>
      <c r="G27" s="8" t="s">
        <v>266</v>
      </c>
      <c r="H27" s="8" t="s">
        <v>267</v>
      </c>
      <c r="I27" s="10">
        <v>70000</v>
      </c>
      <c r="J27" s="10"/>
      <c r="K27" s="10"/>
      <c r="L27" s="10"/>
      <c r="M27" s="10"/>
      <c r="N27" s="10"/>
      <c r="O27" s="10"/>
      <c r="P27" s="37"/>
      <c r="Q27" s="10"/>
      <c r="R27" s="10">
        <v>70000</v>
      </c>
      <c r="S27" s="10"/>
      <c r="T27" s="10"/>
      <c r="U27" s="10"/>
      <c r="V27" s="10"/>
      <c r="W27" s="10">
        <v>70000</v>
      </c>
    </row>
    <row r="28" ht="18.75" customHeight="1" spans="1:23">
      <c r="A28" s="8" t="s">
        <v>260</v>
      </c>
      <c r="B28" s="8" t="s">
        <v>263</v>
      </c>
      <c r="C28" s="9" t="s">
        <v>262</v>
      </c>
      <c r="D28" s="8" t="s">
        <v>56</v>
      </c>
      <c r="E28" s="8" t="s">
        <v>77</v>
      </c>
      <c r="F28" s="8" t="s">
        <v>78</v>
      </c>
      <c r="G28" s="8" t="s">
        <v>266</v>
      </c>
      <c r="H28" s="8" t="s">
        <v>267</v>
      </c>
      <c r="I28" s="10">
        <v>14382</v>
      </c>
      <c r="J28" s="10"/>
      <c r="K28" s="10"/>
      <c r="L28" s="10"/>
      <c r="M28" s="10"/>
      <c r="N28" s="10"/>
      <c r="O28" s="10"/>
      <c r="P28" s="37"/>
      <c r="Q28" s="10"/>
      <c r="R28" s="10">
        <v>14382</v>
      </c>
      <c r="S28" s="10"/>
      <c r="T28" s="10"/>
      <c r="U28" s="10"/>
      <c r="V28" s="10"/>
      <c r="W28" s="10">
        <v>14382</v>
      </c>
    </row>
    <row r="29" ht="18.75" customHeight="1" spans="1:23">
      <c r="A29" s="8" t="s">
        <v>260</v>
      </c>
      <c r="B29" s="8" t="s">
        <v>263</v>
      </c>
      <c r="C29" s="9" t="s">
        <v>262</v>
      </c>
      <c r="D29" s="8" t="s">
        <v>56</v>
      </c>
      <c r="E29" s="8" t="s">
        <v>77</v>
      </c>
      <c r="F29" s="8" t="s">
        <v>78</v>
      </c>
      <c r="G29" s="8" t="s">
        <v>264</v>
      </c>
      <c r="H29" s="8" t="s">
        <v>265</v>
      </c>
      <c r="I29" s="10">
        <v>30000</v>
      </c>
      <c r="J29" s="10"/>
      <c r="K29" s="10"/>
      <c r="L29" s="10"/>
      <c r="M29" s="10"/>
      <c r="N29" s="10"/>
      <c r="O29" s="10"/>
      <c r="P29" s="37"/>
      <c r="Q29" s="10"/>
      <c r="R29" s="10">
        <v>30000</v>
      </c>
      <c r="S29" s="10"/>
      <c r="T29" s="10"/>
      <c r="U29" s="10"/>
      <c r="V29" s="10"/>
      <c r="W29" s="10">
        <v>30000</v>
      </c>
    </row>
    <row r="30" ht="18.75" customHeight="1" spans="1:23">
      <c r="A30" s="8" t="s">
        <v>260</v>
      </c>
      <c r="B30" s="8" t="s">
        <v>263</v>
      </c>
      <c r="C30" s="9" t="s">
        <v>262</v>
      </c>
      <c r="D30" s="8" t="s">
        <v>56</v>
      </c>
      <c r="E30" s="8" t="s">
        <v>77</v>
      </c>
      <c r="F30" s="8" t="s">
        <v>78</v>
      </c>
      <c r="G30" s="8" t="s">
        <v>264</v>
      </c>
      <c r="H30" s="8" t="s">
        <v>265</v>
      </c>
      <c r="I30" s="10">
        <v>30000</v>
      </c>
      <c r="J30" s="10"/>
      <c r="K30" s="10"/>
      <c r="L30" s="10"/>
      <c r="M30" s="10"/>
      <c r="N30" s="10"/>
      <c r="O30" s="10"/>
      <c r="P30" s="37"/>
      <c r="Q30" s="10"/>
      <c r="R30" s="10">
        <v>30000</v>
      </c>
      <c r="S30" s="10"/>
      <c r="T30" s="10"/>
      <c r="U30" s="10"/>
      <c r="V30" s="10"/>
      <c r="W30" s="10">
        <v>30000</v>
      </c>
    </row>
    <row r="31" ht="18.75" customHeight="1" spans="1:23">
      <c r="A31" s="8" t="s">
        <v>260</v>
      </c>
      <c r="B31" s="8" t="s">
        <v>263</v>
      </c>
      <c r="C31" s="9" t="s">
        <v>262</v>
      </c>
      <c r="D31" s="8" t="s">
        <v>56</v>
      </c>
      <c r="E31" s="8" t="s">
        <v>77</v>
      </c>
      <c r="F31" s="8" t="s">
        <v>78</v>
      </c>
      <c r="G31" s="8" t="s">
        <v>264</v>
      </c>
      <c r="H31" s="8" t="s">
        <v>265</v>
      </c>
      <c r="I31" s="10">
        <v>50000</v>
      </c>
      <c r="J31" s="10"/>
      <c r="K31" s="10"/>
      <c r="L31" s="10"/>
      <c r="M31" s="10"/>
      <c r="N31" s="10"/>
      <c r="O31" s="10"/>
      <c r="P31" s="37"/>
      <c r="Q31" s="10"/>
      <c r="R31" s="10">
        <v>50000</v>
      </c>
      <c r="S31" s="10"/>
      <c r="T31" s="10"/>
      <c r="U31" s="10"/>
      <c r="V31" s="10"/>
      <c r="W31" s="10">
        <v>50000</v>
      </c>
    </row>
    <row r="32" ht="18.75" customHeight="1" spans="1:23">
      <c r="A32" s="8" t="s">
        <v>260</v>
      </c>
      <c r="B32" s="8" t="s">
        <v>263</v>
      </c>
      <c r="C32" s="9" t="s">
        <v>262</v>
      </c>
      <c r="D32" s="8" t="s">
        <v>56</v>
      </c>
      <c r="E32" s="8" t="s">
        <v>77</v>
      </c>
      <c r="F32" s="8" t="s">
        <v>78</v>
      </c>
      <c r="G32" s="8" t="s">
        <v>264</v>
      </c>
      <c r="H32" s="8" t="s">
        <v>265</v>
      </c>
      <c r="I32" s="10">
        <v>150000</v>
      </c>
      <c r="J32" s="10"/>
      <c r="K32" s="10"/>
      <c r="L32" s="10"/>
      <c r="M32" s="10"/>
      <c r="N32" s="10"/>
      <c r="O32" s="10"/>
      <c r="P32" s="37"/>
      <c r="Q32" s="10"/>
      <c r="R32" s="10">
        <v>150000</v>
      </c>
      <c r="S32" s="10"/>
      <c r="T32" s="10"/>
      <c r="U32" s="10"/>
      <c r="V32" s="10"/>
      <c r="W32" s="10">
        <v>150000</v>
      </c>
    </row>
    <row r="33" ht="18.75" customHeight="1" spans="1:23">
      <c r="A33" s="8" t="s">
        <v>260</v>
      </c>
      <c r="B33" s="8" t="s">
        <v>263</v>
      </c>
      <c r="C33" s="9" t="s">
        <v>262</v>
      </c>
      <c r="D33" s="8" t="s">
        <v>56</v>
      </c>
      <c r="E33" s="8" t="s">
        <v>77</v>
      </c>
      <c r="F33" s="8" t="s">
        <v>78</v>
      </c>
      <c r="G33" s="8" t="s">
        <v>208</v>
      </c>
      <c r="H33" s="8" t="s">
        <v>209</v>
      </c>
      <c r="I33" s="10">
        <v>3000</v>
      </c>
      <c r="J33" s="10"/>
      <c r="K33" s="10"/>
      <c r="L33" s="10"/>
      <c r="M33" s="10"/>
      <c r="N33" s="10"/>
      <c r="O33" s="10"/>
      <c r="P33" s="37"/>
      <c r="Q33" s="10"/>
      <c r="R33" s="10">
        <v>3000</v>
      </c>
      <c r="S33" s="10"/>
      <c r="T33" s="10"/>
      <c r="U33" s="10"/>
      <c r="V33" s="10"/>
      <c r="W33" s="10">
        <v>3000</v>
      </c>
    </row>
    <row r="34" ht="18.75" customHeight="1" spans="1:23">
      <c r="A34" s="8" t="s">
        <v>260</v>
      </c>
      <c r="B34" s="8" t="s">
        <v>263</v>
      </c>
      <c r="C34" s="9" t="s">
        <v>262</v>
      </c>
      <c r="D34" s="8" t="s">
        <v>56</v>
      </c>
      <c r="E34" s="8" t="s">
        <v>77</v>
      </c>
      <c r="F34" s="8" t="s">
        <v>78</v>
      </c>
      <c r="G34" s="8" t="s">
        <v>224</v>
      </c>
      <c r="H34" s="8" t="s">
        <v>225</v>
      </c>
      <c r="I34" s="10">
        <v>20000</v>
      </c>
      <c r="J34" s="10"/>
      <c r="K34" s="10"/>
      <c r="L34" s="10"/>
      <c r="M34" s="10"/>
      <c r="N34" s="10"/>
      <c r="O34" s="10"/>
      <c r="P34" s="37"/>
      <c r="Q34" s="10"/>
      <c r="R34" s="10">
        <v>20000</v>
      </c>
      <c r="S34" s="10"/>
      <c r="T34" s="10"/>
      <c r="U34" s="10"/>
      <c r="V34" s="10"/>
      <c r="W34" s="10">
        <v>20000</v>
      </c>
    </row>
    <row r="35" ht="18.75" customHeight="1" spans="1:23">
      <c r="A35" s="8" t="s">
        <v>260</v>
      </c>
      <c r="B35" s="8" t="s">
        <v>263</v>
      </c>
      <c r="C35" s="9" t="s">
        <v>262</v>
      </c>
      <c r="D35" s="8" t="s">
        <v>56</v>
      </c>
      <c r="E35" s="8" t="s">
        <v>77</v>
      </c>
      <c r="F35" s="8" t="s">
        <v>78</v>
      </c>
      <c r="G35" s="8" t="s">
        <v>224</v>
      </c>
      <c r="H35" s="8" t="s">
        <v>225</v>
      </c>
      <c r="I35" s="10">
        <v>50000</v>
      </c>
      <c r="J35" s="10"/>
      <c r="K35" s="10"/>
      <c r="L35" s="10"/>
      <c r="M35" s="10"/>
      <c r="N35" s="10"/>
      <c r="O35" s="10"/>
      <c r="P35" s="37"/>
      <c r="Q35" s="10"/>
      <c r="R35" s="10">
        <v>50000</v>
      </c>
      <c r="S35" s="10"/>
      <c r="T35" s="10"/>
      <c r="U35" s="10"/>
      <c r="V35" s="10"/>
      <c r="W35" s="10">
        <v>50000</v>
      </c>
    </row>
    <row r="36" ht="18.75" customHeight="1" spans="1:23">
      <c r="A36" s="37"/>
      <c r="B36" s="37"/>
      <c r="C36" s="9" t="s">
        <v>268</v>
      </c>
      <c r="D36" s="37"/>
      <c r="E36" s="37"/>
      <c r="F36" s="37"/>
      <c r="G36" s="37"/>
      <c r="H36" s="37"/>
      <c r="I36" s="10">
        <v>150000</v>
      </c>
      <c r="J36" s="10">
        <v>150000</v>
      </c>
      <c r="K36" s="10">
        <v>150000</v>
      </c>
      <c r="L36" s="10"/>
      <c r="M36" s="10"/>
      <c r="N36" s="10"/>
      <c r="O36" s="10"/>
      <c r="P36" s="37"/>
      <c r="Q36" s="10"/>
      <c r="R36" s="10"/>
      <c r="S36" s="10"/>
      <c r="T36" s="10"/>
      <c r="U36" s="10"/>
      <c r="V36" s="10"/>
      <c r="W36" s="10"/>
    </row>
    <row r="37" ht="18.75" customHeight="1" spans="1:23">
      <c r="A37" s="8" t="s">
        <v>260</v>
      </c>
      <c r="B37" s="8" t="s">
        <v>269</v>
      </c>
      <c r="C37" s="9" t="s">
        <v>268</v>
      </c>
      <c r="D37" s="8" t="s">
        <v>56</v>
      </c>
      <c r="E37" s="8" t="s">
        <v>75</v>
      </c>
      <c r="F37" s="8" t="s">
        <v>76</v>
      </c>
      <c r="G37" s="8" t="s">
        <v>264</v>
      </c>
      <c r="H37" s="8" t="s">
        <v>265</v>
      </c>
      <c r="I37" s="10">
        <v>150000</v>
      </c>
      <c r="J37" s="10">
        <v>150000</v>
      </c>
      <c r="K37" s="10">
        <v>150000</v>
      </c>
      <c r="L37" s="10"/>
      <c r="M37" s="10"/>
      <c r="N37" s="10"/>
      <c r="O37" s="10"/>
      <c r="P37" s="37"/>
      <c r="Q37" s="10"/>
      <c r="R37" s="10"/>
      <c r="S37" s="10"/>
      <c r="T37" s="10"/>
      <c r="U37" s="10"/>
      <c r="V37" s="10"/>
      <c r="W37" s="10"/>
    </row>
    <row r="38" ht="18.75" customHeight="1" spans="1:23">
      <c r="A38" s="37"/>
      <c r="B38" s="37"/>
      <c r="C38" s="9" t="s">
        <v>270</v>
      </c>
      <c r="D38" s="37"/>
      <c r="E38" s="37"/>
      <c r="F38" s="37"/>
      <c r="G38" s="37"/>
      <c r="H38" s="37"/>
      <c r="I38" s="10">
        <v>50000</v>
      </c>
      <c r="J38" s="10">
        <v>50000</v>
      </c>
      <c r="K38" s="10">
        <v>50000</v>
      </c>
      <c r="L38" s="10"/>
      <c r="M38" s="10"/>
      <c r="N38" s="10"/>
      <c r="O38" s="10"/>
      <c r="P38" s="37"/>
      <c r="Q38" s="10"/>
      <c r="R38" s="10"/>
      <c r="S38" s="10"/>
      <c r="T38" s="10"/>
      <c r="U38" s="10"/>
      <c r="V38" s="10"/>
      <c r="W38" s="10"/>
    </row>
    <row r="39" ht="18.75" customHeight="1" spans="1:23">
      <c r="A39" s="8" t="s">
        <v>260</v>
      </c>
      <c r="B39" s="8" t="s">
        <v>271</v>
      </c>
      <c r="C39" s="9" t="s">
        <v>270</v>
      </c>
      <c r="D39" s="8" t="s">
        <v>56</v>
      </c>
      <c r="E39" s="8" t="s">
        <v>85</v>
      </c>
      <c r="F39" s="8" t="s">
        <v>86</v>
      </c>
      <c r="G39" s="8" t="s">
        <v>206</v>
      </c>
      <c r="H39" s="8" t="s">
        <v>207</v>
      </c>
      <c r="I39" s="10">
        <v>10000</v>
      </c>
      <c r="J39" s="10">
        <v>10000</v>
      </c>
      <c r="K39" s="10">
        <v>10000</v>
      </c>
      <c r="L39" s="10"/>
      <c r="M39" s="10"/>
      <c r="N39" s="10"/>
      <c r="O39" s="10"/>
      <c r="P39" s="37"/>
      <c r="Q39" s="10"/>
      <c r="R39" s="10"/>
      <c r="S39" s="10"/>
      <c r="T39" s="10"/>
      <c r="U39" s="10"/>
      <c r="V39" s="10"/>
      <c r="W39" s="10"/>
    </row>
    <row r="40" ht="18.75" customHeight="1" spans="1:23">
      <c r="A40" s="8" t="s">
        <v>260</v>
      </c>
      <c r="B40" s="8" t="s">
        <v>271</v>
      </c>
      <c r="C40" s="9" t="s">
        <v>270</v>
      </c>
      <c r="D40" s="8" t="s">
        <v>56</v>
      </c>
      <c r="E40" s="8" t="s">
        <v>85</v>
      </c>
      <c r="F40" s="8" t="s">
        <v>86</v>
      </c>
      <c r="G40" s="8" t="s">
        <v>264</v>
      </c>
      <c r="H40" s="8" t="s">
        <v>265</v>
      </c>
      <c r="I40" s="10">
        <v>40000</v>
      </c>
      <c r="J40" s="10">
        <v>40000</v>
      </c>
      <c r="K40" s="10">
        <v>40000</v>
      </c>
      <c r="L40" s="10"/>
      <c r="M40" s="10"/>
      <c r="N40" s="10"/>
      <c r="O40" s="10"/>
      <c r="P40" s="37"/>
      <c r="Q40" s="10"/>
      <c r="R40" s="10"/>
      <c r="S40" s="10"/>
      <c r="T40" s="10"/>
      <c r="U40" s="10"/>
      <c r="V40" s="10"/>
      <c r="W40" s="10"/>
    </row>
    <row r="41" ht="18.75" customHeight="1" spans="1:23">
      <c r="A41" s="37"/>
      <c r="B41" s="37"/>
      <c r="C41" s="9" t="s">
        <v>272</v>
      </c>
      <c r="D41" s="37"/>
      <c r="E41" s="37"/>
      <c r="F41" s="37"/>
      <c r="G41" s="37"/>
      <c r="H41" s="37"/>
      <c r="I41" s="10">
        <v>5000000</v>
      </c>
      <c r="J41" s="10">
        <v>5000000</v>
      </c>
      <c r="K41" s="10"/>
      <c r="L41" s="10"/>
      <c r="M41" s="10"/>
      <c r="N41" s="10"/>
      <c r="O41" s="10"/>
      <c r="P41" s="37"/>
      <c r="Q41" s="10"/>
      <c r="R41" s="10"/>
      <c r="S41" s="10"/>
      <c r="T41" s="10"/>
      <c r="U41" s="10"/>
      <c r="V41" s="10"/>
      <c r="W41" s="10"/>
    </row>
    <row r="42" ht="18.75" customHeight="1" spans="1:23">
      <c r="A42" s="8" t="s">
        <v>260</v>
      </c>
      <c r="B42" s="8" t="s">
        <v>273</v>
      </c>
      <c r="C42" s="9" t="s">
        <v>272</v>
      </c>
      <c r="D42" s="8" t="s">
        <v>56</v>
      </c>
      <c r="E42" s="8" t="s">
        <v>85</v>
      </c>
      <c r="F42" s="8" t="s">
        <v>86</v>
      </c>
      <c r="G42" s="8" t="s">
        <v>274</v>
      </c>
      <c r="H42" s="8" t="s">
        <v>275</v>
      </c>
      <c r="I42" s="10">
        <v>5000000</v>
      </c>
      <c r="J42" s="10">
        <v>5000000</v>
      </c>
      <c r="K42" s="10"/>
      <c r="L42" s="10"/>
      <c r="M42" s="10"/>
      <c r="N42" s="10"/>
      <c r="O42" s="10"/>
      <c r="P42" s="37"/>
      <c r="Q42" s="10"/>
      <c r="R42" s="10"/>
      <c r="S42" s="10"/>
      <c r="T42" s="10"/>
      <c r="U42" s="10"/>
      <c r="V42" s="10"/>
      <c r="W42" s="10"/>
    </row>
    <row r="43" ht="18.75" customHeight="1" spans="1:23">
      <c r="A43" s="37"/>
      <c r="B43" s="37"/>
      <c r="C43" s="9" t="s">
        <v>276</v>
      </c>
      <c r="D43" s="37"/>
      <c r="E43" s="37"/>
      <c r="F43" s="37"/>
      <c r="G43" s="37"/>
      <c r="H43" s="37"/>
      <c r="I43" s="10">
        <v>150000</v>
      </c>
      <c r="J43" s="10">
        <v>150000</v>
      </c>
      <c r="K43" s="10">
        <v>150000</v>
      </c>
      <c r="L43" s="10"/>
      <c r="M43" s="10"/>
      <c r="N43" s="10"/>
      <c r="O43" s="10"/>
      <c r="P43" s="37"/>
      <c r="Q43" s="10"/>
      <c r="R43" s="10"/>
      <c r="S43" s="10"/>
      <c r="T43" s="10"/>
      <c r="U43" s="10"/>
      <c r="V43" s="10"/>
      <c r="W43" s="10"/>
    </row>
    <row r="44" ht="18.75" customHeight="1" spans="1:23">
      <c r="A44" s="8" t="s">
        <v>260</v>
      </c>
      <c r="B44" s="8" t="s">
        <v>277</v>
      </c>
      <c r="C44" s="9" t="s">
        <v>276</v>
      </c>
      <c r="D44" s="8" t="s">
        <v>56</v>
      </c>
      <c r="E44" s="8" t="s">
        <v>77</v>
      </c>
      <c r="F44" s="8" t="s">
        <v>78</v>
      </c>
      <c r="G44" s="8" t="s">
        <v>264</v>
      </c>
      <c r="H44" s="8" t="s">
        <v>265</v>
      </c>
      <c r="I44" s="10">
        <v>150000</v>
      </c>
      <c r="J44" s="10">
        <v>150000</v>
      </c>
      <c r="K44" s="10">
        <v>150000</v>
      </c>
      <c r="L44" s="10"/>
      <c r="M44" s="10"/>
      <c r="N44" s="10"/>
      <c r="O44" s="10"/>
      <c r="P44" s="37"/>
      <c r="Q44" s="10"/>
      <c r="R44" s="10"/>
      <c r="S44" s="10"/>
      <c r="T44" s="10"/>
      <c r="U44" s="10"/>
      <c r="V44" s="10"/>
      <c r="W44" s="10"/>
    </row>
    <row r="45" ht="18.75" customHeight="1" spans="1:23">
      <c r="A45" s="37"/>
      <c r="B45" s="37"/>
      <c r="C45" s="9" t="s">
        <v>278</v>
      </c>
      <c r="D45" s="37"/>
      <c r="E45" s="37"/>
      <c r="F45" s="37"/>
      <c r="G45" s="37"/>
      <c r="H45" s="37"/>
      <c r="I45" s="10">
        <v>277727.5</v>
      </c>
      <c r="J45" s="10">
        <v>277727.5</v>
      </c>
      <c r="K45" s="10">
        <v>277727.5</v>
      </c>
      <c r="L45" s="10"/>
      <c r="M45" s="10"/>
      <c r="N45" s="10"/>
      <c r="O45" s="10"/>
      <c r="P45" s="37"/>
      <c r="Q45" s="10"/>
      <c r="R45" s="10"/>
      <c r="S45" s="10"/>
      <c r="T45" s="10"/>
      <c r="U45" s="10"/>
      <c r="V45" s="10"/>
      <c r="W45" s="10"/>
    </row>
    <row r="46" ht="18.75" customHeight="1" spans="1:23">
      <c r="A46" s="8" t="s">
        <v>260</v>
      </c>
      <c r="B46" s="8" t="s">
        <v>279</v>
      </c>
      <c r="C46" s="9" t="s">
        <v>278</v>
      </c>
      <c r="D46" s="8" t="s">
        <v>56</v>
      </c>
      <c r="E46" s="8" t="s">
        <v>85</v>
      </c>
      <c r="F46" s="8" t="s">
        <v>86</v>
      </c>
      <c r="G46" s="8" t="s">
        <v>206</v>
      </c>
      <c r="H46" s="8" t="s">
        <v>207</v>
      </c>
      <c r="I46" s="10">
        <v>24300</v>
      </c>
      <c r="J46" s="10">
        <v>24300</v>
      </c>
      <c r="K46" s="10">
        <v>24300</v>
      </c>
      <c r="L46" s="10"/>
      <c r="M46" s="10"/>
      <c r="N46" s="10"/>
      <c r="O46" s="10"/>
      <c r="P46" s="37"/>
      <c r="Q46" s="10"/>
      <c r="R46" s="10"/>
      <c r="S46" s="10"/>
      <c r="T46" s="10"/>
      <c r="U46" s="10"/>
      <c r="V46" s="10"/>
      <c r="W46" s="10"/>
    </row>
    <row r="47" ht="18.75" customHeight="1" spans="1:23">
      <c r="A47" s="8" t="s">
        <v>260</v>
      </c>
      <c r="B47" s="8" t="s">
        <v>279</v>
      </c>
      <c r="C47" s="9" t="s">
        <v>278</v>
      </c>
      <c r="D47" s="8" t="s">
        <v>56</v>
      </c>
      <c r="E47" s="8" t="s">
        <v>85</v>
      </c>
      <c r="F47" s="8" t="s">
        <v>86</v>
      </c>
      <c r="G47" s="8" t="s">
        <v>216</v>
      </c>
      <c r="H47" s="8" t="s">
        <v>217</v>
      </c>
      <c r="I47" s="10">
        <v>2938</v>
      </c>
      <c r="J47" s="10">
        <v>2938</v>
      </c>
      <c r="K47" s="10">
        <v>2938</v>
      </c>
      <c r="L47" s="10"/>
      <c r="M47" s="10"/>
      <c r="N47" s="10"/>
      <c r="O47" s="10"/>
      <c r="P47" s="37"/>
      <c r="Q47" s="10"/>
      <c r="R47" s="10"/>
      <c r="S47" s="10"/>
      <c r="T47" s="10"/>
      <c r="U47" s="10"/>
      <c r="V47" s="10"/>
      <c r="W47" s="10"/>
    </row>
    <row r="48" ht="18.75" customHeight="1" spans="1:23">
      <c r="A48" s="8" t="s">
        <v>260</v>
      </c>
      <c r="B48" s="8" t="s">
        <v>279</v>
      </c>
      <c r="C48" s="9" t="s">
        <v>278</v>
      </c>
      <c r="D48" s="8" t="s">
        <v>56</v>
      </c>
      <c r="E48" s="8" t="s">
        <v>85</v>
      </c>
      <c r="F48" s="8" t="s">
        <v>86</v>
      </c>
      <c r="G48" s="8" t="s">
        <v>266</v>
      </c>
      <c r="H48" s="8" t="s">
        <v>267</v>
      </c>
      <c r="I48" s="10">
        <v>250489.5</v>
      </c>
      <c r="J48" s="10">
        <v>250489.5</v>
      </c>
      <c r="K48" s="10">
        <v>250489.5</v>
      </c>
      <c r="L48" s="10"/>
      <c r="M48" s="10"/>
      <c r="N48" s="10"/>
      <c r="O48" s="10"/>
      <c r="P48" s="37"/>
      <c r="Q48" s="10"/>
      <c r="R48" s="10"/>
      <c r="S48" s="10"/>
      <c r="T48" s="10"/>
      <c r="U48" s="10"/>
      <c r="V48" s="10"/>
      <c r="W48" s="10"/>
    </row>
    <row r="49" ht="18.75" customHeight="1" spans="1:23">
      <c r="A49" s="37"/>
      <c r="B49" s="37"/>
      <c r="C49" s="9" t="s">
        <v>280</v>
      </c>
      <c r="D49" s="37"/>
      <c r="E49" s="37"/>
      <c r="F49" s="37"/>
      <c r="G49" s="37"/>
      <c r="H49" s="37"/>
      <c r="I49" s="10">
        <v>3000000</v>
      </c>
      <c r="J49" s="10">
        <v>3000000</v>
      </c>
      <c r="K49" s="10">
        <v>3000000</v>
      </c>
      <c r="L49" s="10"/>
      <c r="M49" s="10"/>
      <c r="N49" s="10"/>
      <c r="O49" s="10"/>
      <c r="P49" s="37"/>
      <c r="Q49" s="10"/>
      <c r="R49" s="10"/>
      <c r="S49" s="10"/>
      <c r="T49" s="10"/>
      <c r="U49" s="10"/>
      <c r="V49" s="10"/>
      <c r="W49" s="10"/>
    </row>
    <row r="50" ht="18.75" customHeight="1" spans="1:23">
      <c r="A50" s="8" t="s">
        <v>260</v>
      </c>
      <c r="B50" s="8" t="s">
        <v>281</v>
      </c>
      <c r="C50" s="9" t="s">
        <v>280</v>
      </c>
      <c r="D50" s="8" t="s">
        <v>56</v>
      </c>
      <c r="E50" s="8" t="s">
        <v>85</v>
      </c>
      <c r="F50" s="8" t="s">
        <v>86</v>
      </c>
      <c r="G50" s="8" t="s">
        <v>224</v>
      </c>
      <c r="H50" s="8" t="s">
        <v>225</v>
      </c>
      <c r="I50" s="10">
        <v>3000000</v>
      </c>
      <c r="J50" s="10">
        <v>3000000</v>
      </c>
      <c r="K50" s="10">
        <v>3000000</v>
      </c>
      <c r="L50" s="10"/>
      <c r="M50" s="10"/>
      <c r="N50" s="10"/>
      <c r="O50" s="10"/>
      <c r="P50" s="37"/>
      <c r="Q50" s="10"/>
      <c r="R50" s="10"/>
      <c r="S50" s="10"/>
      <c r="T50" s="10"/>
      <c r="U50" s="10"/>
      <c r="V50" s="10"/>
      <c r="W50" s="10"/>
    </row>
    <row r="51" ht="18.75" customHeight="1" spans="1:23">
      <c r="A51" s="37"/>
      <c r="B51" s="37"/>
      <c r="C51" s="9" t="s">
        <v>282</v>
      </c>
      <c r="D51" s="37"/>
      <c r="E51" s="37"/>
      <c r="F51" s="37"/>
      <c r="G51" s="37"/>
      <c r="H51" s="37"/>
      <c r="I51" s="10">
        <v>4305.6</v>
      </c>
      <c r="J51" s="10">
        <v>4305.6</v>
      </c>
      <c r="K51" s="10">
        <v>4305.6</v>
      </c>
      <c r="L51" s="10"/>
      <c r="M51" s="10"/>
      <c r="N51" s="10"/>
      <c r="O51" s="10"/>
      <c r="P51" s="37"/>
      <c r="Q51" s="10"/>
      <c r="R51" s="10"/>
      <c r="S51" s="10"/>
      <c r="T51" s="10"/>
      <c r="U51" s="10"/>
      <c r="V51" s="10"/>
      <c r="W51" s="10"/>
    </row>
    <row r="52" ht="18.75" customHeight="1" spans="1:23">
      <c r="A52" s="8" t="s">
        <v>283</v>
      </c>
      <c r="B52" s="8" t="s">
        <v>284</v>
      </c>
      <c r="C52" s="9" t="s">
        <v>282</v>
      </c>
      <c r="D52" s="8" t="s">
        <v>56</v>
      </c>
      <c r="E52" s="8" t="s">
        <v>81</v>
      </c>
      <c r="F52" s="8" t="s">
        <v>82</v>
      </c>
      <c r="G52" s="8" t="s">
        <v>285</v>
      </c>
      <c r="H52" s="8" t="s">
        <v>286</v>
      </c>
      <c r="I52" s="10">
        <v>4305.6</v>
      </c>
      <c r="J52" s="10">
        <v>4305.6</v>
      </c>
      <c r="K52" s="10">
        <v>4305.6</v>
      </c>
      <c r="L52" s="10"/>
      <c r="M52" s="10"/>
      <c r="N52" s="10"/>
      <c r="O52" s="10"/>
      <c r="P52" s="37"/>
      <c r="Q52" s="10"/>
      <c r="R52" s="10"/>
      <c r="S52" s="10"/>
      <c r="T52" s="10"/>
      <c r="U52" s="10"/>
      <c r="V52" s="10"/>
      <c r="W52" s="10"/>
    </row>
    <row r="53" ht="18.75" customHeight="1" spans="1:23">
      <c r="A53" s="37"/>
      <c r="B53" s="37"/>
      <c r="C53" s="9" t="s">
        <v>287</v>
      </c>
      <c r="D53" s="37"/>
      <c r="E53" s="37"/>
      <c r="F53" s="37"/>
      <c r="G53" s="37"/>
      <c r="H53" s="37"/>
      <c r="I53" s="10">
        <v>48624</v>
      </c>
      <c r="J53" s="10">
        <v>48624</v>
      </c>
      <c r="K53" s="10">
        <v>48624</v>
      </c>
      <c r="L53" s="10"/>
      <c r="M53" s="10"/>
      <c r="N53" s="10"/>
      <c r="O53" s="10"/>
      <c r="P53" s="37"/>
      <c r="Q53" s="10"/>
      <c r="R53" s="10"/>
      <c r="S53" s="10"/>
      <c r="T53" s="10"/>
      <c r="U53" s="10"/>
      <c r="V53" s="10"/>
      <c r="W53" s="10"/>
    </row>
    <row r="54" ht="18.75" customHeight="1" spans="1:23">
      <c r="A54" s="8" t="s">
        <v>260</v>
      </c>
      <c r="B54" s="8" t="s">
        <v>288</v>
      </c>
      <c r="C54" s="9" t="s">
        <v>287</v>
      </c>
      <c r="D54" s="8" t="s">
        <v>56</v>
      </c>
      <c r="E54" s="8" t="s">
        <v>81</v>
      </c>
      <c r="F54" s="8" t="s">
        <v>82</v>
      </c>
      <c r="G54" s="8" t="s">
        <v>264</v>
      </c>
      <c r="H54" s="8" t="s">
        <v>265</v>
      </c>
      <c r="I54" s="10">
        <v>48624</v>
      </c>
      <c r="J54" s="10">
        <v>48624</v>
      </c>
      <c r="K54" s="10">
        <v>48624</v>
      </c>
      <c r="L54" s="10"/>
      <c r="M54" s="10"/>
      <c r="N54" s="10"/>
      <c r="O54" s="10"/>
      <c r="P54" s="37"/>
      <c r="Q54" s="10"/>
      <c r="R54" s="10"/>
      <c r="S54" s="10"/>
      <c r="T54" s="10"/>
      <c r="U54" s="10"/>
      <c r="V54" s="10"/>
      <c r="W54" s="10"/>
    </row>
    <row r="55" ht="18.75" customHeight="1" spans="1:23">
      <c r="A55" s="37"/>
      <c r="B55" s="37"/>
      <c r="C55" s="9" t="s">
        <v>289</v>
      </c>
      <c r="D55" s="37"/>
      <c r="E55" s="37"/>
      <c r="F55" s="37"/>
      <c r="G55" s="37"/>
      <c r="H55" s="37"/>
      <c r="I55" s="10">
        <v>120000</v>
      </c>
      <c r="J55" s="10">
        <v>120000</v>
      </c>
      <c r="K55" s="10">
        <v>120000</v>
      </c>
      <c r="L55" s="10"/>
      <c r="M55" s="10"/>
      <c r="N55" s="10"/>
      <c r="O55" s="10"/>
      <c r="P55" s="37"/>
      <c r="Q55" s="10"/>
      <c r="R55" s="10"/>
      <c r="S55" s="10"/>
      <c r="T55" s="10"/>
      <c r="U55" s="10"/>
      <c r="V55" s="10"/>
      <c r="W55" s="10"/>
    </row>
    <row r="56" ht="18.75" customHeight="1" spans="1:23">
      <c r="A56" s="8" t="s">
        <v>283</v>
      </c>
      <c r="B56" s="8" t="s">
        <v>290</v>
      </c>
      <c r="C56" s="9" t="s">
        <v>289</v>
      </c>
      <c r="D56" s="8" t="s">
        <v>56</v>
      </c>
      <c r="E56" s="8" t="s">
        <v>105</v>
      </c>
      <c r="F56" s="8" t="s">
        <v>106</v>
      </c>
      <c r="G56" s="8" t="s">
        <v>291</v>
      </c>
      <c r="H56" s="8" t="s">
        <v>292</v>
      </c>
      <c r="I56" s="10">
        <v>120000</v>
      </c>
      <c r="J56" s="10">
        <v>120000</v>
      </c>
      <c r="K56" s="10">
        <v>120000</v>
      </c>
      <c r="L56" s="10"/>
      <c r="M56" s="10"/>
      <c r="N56" s="10"/>
      <c r="O56" s="10"/>
      <c r="P56" s="37"/>
      <c r="Q56" s="10"/>
      <c r="R56" s="10"/>
      <c r="S56" s="10"/>
      <c r="T56" s="10"/>
      <c r="U56" s="10"/>
      <c r="V56" s="10"/>
      <c r="W56" s="10"/>
    </row>
    <row r="57" ht="18.75" customHeight="1" spans="1:23">
      <c r="A57" s="37"/>
      <c r="B57" s="37"/>
      <c r="C57" s="9" t="s">
        <v>293</v>
      </c>
      <c r="D57" s="37"/>
      <c r="E57" s="37"/>
      <c r="F57" s="37"/>
      <c r="G57" s="37"/>
      <c r="H57" s="37"/>
      <c r="I57" s="10">
        <v>80000</v>
      </c>
      <c r="J57" s="10">
        <v>80000</v>
      </c>
      <c r="K57" s="10">
        <v>80000</v>
      </c>
      <c r="L57" s="10"/>
      <c r="M57" s="10"/>
      <c r="N57" s="10"/>
      <c r="O57" s="10"/>
      <c r="P57" s="37"/>
      <c r="Q57" s="10"/>
      <c r="R57" s="10"/>
      <c r="S57" s="10"/>
      <c r="T57" s="10"/>
      <c r="U57" s="10"/>
      <c r="V57" s="10"/>
      <c r="W57" s="10"/>
    </row>
    <row r="58" ht="18.75" customHeight="1" spans="1:23">
      <c r="A58" s="8" t="s">
        <v>260</v>
      </c>
      <c r="B58" s="8" t="s">
        <v>294</v>
      </c>
      <c r="C58" s="9" t="s">
        <v>293</v>
      </c>
      <c r="D58" s="8" t="s">
        <v>56</v>
      </c>
      <c r="E58" s="8" t="s">
        <v>85</v>
      </c>
      <c r="F58" s="8" t="s">
        <v>86</v>
      </c>
      <c r="G58" s="8" t="s">
        <v>216</v>
      </c>
      <c r="H58" s="8" t="s">
        <v>217</v>
      </c>
      <c r="I58" s="10">
        <v>40000</v>
      </c>
      <c r="J58" s="10">
        <v>40000</v>
      </c>
      <c r="K58" s="10">
        <v>40000</v>
      </c>
      <c r="L58" s="10"/>
      <c r="M58" s="10"/>
      <c r="N58" s="10"/>
      <c r="O58" s="10"/>
      <c r="P58" s="37"/>
      <c r="Q58" s="10"/>
      <c r="R58" s="10"/>
      <c r="S58" s="10"/>
      <c r="T58" s="10"/>
      <c r="U58" s="10"/>
      <c r="V58" s="10"/>
      <c r="W58" s="10"/>
    </row>
    <row r="59" ht="18.75" customHeight="1" spans="1:23">
      <c r="A59" s="8" t="s">
        <v>260</v>
      </c>
      <c r="B59" s="8" t="s">
        <v>294</v>
      </c>
      <c r="C59" s="9" t="s">
        <v>293</v>
      </c>
      <c r="D59" s="8" t="s">
        <v>56</v>
      </c>
      <c r="E59" s="8" t="s">
        <v>85</v>
      </c>
      <c r="F59" s="8" t="s">
        <v>86</v>
      </c>
      <c r="G59" s="8" t="s">
        <v>220</v>
      </c>
      <c r="H59" s="8" t="s">
        <v>221</v>
      </c>
      <c r="I59" s="10">
        <v>20000</v>
      </c>
      <c r="J59" s="10">
        <v>20000</v>
      </c>
      <c r="K59" s="10">
        <v>20000</v>
      </c>
      <c r="L59" s="10"/>
      <c r="M59" s="10"/>
      <c r="N59" s="10"/>
      <c r="O59" s="10"/>
      <c r="P59" s="37"/>
      <c r="Q59" s="10"/>
      <c r="R59" s="10"/>
      <c r="S59" s="10"/>
      <c r="T59" s="10"/>
      <c r="U59" s="10"/>
      <c r="V59" s="10"/>
      <c r="W59" s="10"/>
    </row>
    <row r="60" ht="18.75" customHeight="1" spans="1:23">
      <c r="A60" s="8" t="s">
        <v>260</v>
      </c>
      <c r="B60" s="8" t="s">
        <v>294</v>
      </c>
      <c r="C60" s="9" t="s">
        <v>293</v>
      </c>
      <c r="D60" s="8" t="s">
        <v>56</v>
      </c>
      <c r="E60" s="8" t="s">
        <v>85</v>
      </c>
      <c r="F60" s="8" t="s">
        <v>86</v>
      </c>
      <c r="G60" s="8" t="s">
        <v>266</v>
      </c>
      <c r="H60" s="8" t="s">
        <v>267</v>
      </c>
      <c r="I60" s="10">
        <v>20000</v>
      </c>
      <c r="J60" s="10">
        <v>20000</v>
      </c>
      <c r="K60" s="10">
        <v>20000</v>
      </c>
      <c r="L60" s="10"/>
      <c r="M60" s="10"/>
      <c r="N60" s="10"/>
      <c r="O60" s="10"/>
      <c r="P60" s="37"/>
      <c r="Q60" s="10"/>
      <c r="R60" s="10"/>
      <c r="S60" s="10"/>
      <c r="T60" s="10"/>
      <c r="U60" s="10"/>
      <c r="V60" s="10"/>
      <c r="W60" s="10"/>
    </row>
    <row r="61" ht="18.75" customHeight="1" spans="1:23">
      <c r="A61" s="37"/>
      <c r="B61" s="37"/>
      <c r="C61" s="9" t="s">
        <v>295</v>
      </c>
      <c r="D61" s="37"/>
      <c r="E61" s="37"/>
      <c r="F61" s="37"/>
      <c r="G61" s="37"/>
      <c r="H61" s="37"/>
      <c r="I61" s="10">
        <v>564900</v>
      </c>
      <c r="J61" s="10">
        <v>564900</v>
      </c>
      <c r="K61" s="10">
        <v>564900</v>
      </c>
      <c r="L61" s="10"/>
      <c r="M61" s="10"/>
      <c r="N61" s="10"/>
      <c r="O61" s="10"/>
      <c r="P61" s="37"/>
      <c r="Q61" s="10"/>
      <c r="R61" s="10"/>
      <c r="S61" s="10"/>
      <c r="T61" s="10"/>
      <c r="U61" s="10"/>
      <c r="V61" s="10"/>
      <c r="W61" s="10"/>
    </row>
    <row r="62" ht="18.75" customHeight="1" spans="1:23">
      <c r="A62" s="8" t="s">
        <v>260</v>
      </c>
      <c r="B62" s="8" t="s">
        <v>296</v>
      </c>
      <c r="C62" s="9" t="s">
        <v>295</v>
      </c>
      <c r="D62" s="8" t="s">
        <v>56</v>
      </c>
      <c r="E62" s="8" t="s">
        <v>85</v>
      </c>
      <c r="F62" s="8" t="s">
        <v>86</v>
      </c>
      <c r="G62" s="8" t="s">
        <v>206</v>
      </c>
      <c r="H62" s="8" t="s">
        <v>207</v>
      </c>
      <c r="I62" s="10">
        <v>89573</v>
      </c>
      <c r="J62" s="10">
        <v>89573</v>
      </c>
      <c r="K62" s="10">
        <v>89573</v>
      </c>
      <c r="L62" s="10"/>
      <c r="M62" s="10"/>
      <c r="N62" s="10"/>
      <c r="O62" s="10"/>
      <c r="P62" s="37"/>
      <c r="Q62" s="10"/>
      <c r="R62" s="10"/>
      <c r="S62" s="10"/>
      <c r="T62" s="10"/>
      <c r="U62" s="10"/>
      <c r="V62" s="10"/>
      <c r="W62" s="10"/>
    </row>
    <row r="63" ht="18.75" customHeight="1" spans="1:23">
      <c r="A63" s="8" t="s">
        <v>260</v>
      </c>
      <c r="B63" s="8" t="s">
        <v>296</v>
      </c>
      <c r="C63" s="9" t="s">
        <v>295</v>
      </c>
      <c r="D63" s="8" t="s">
        <v>56</v>
      </c>
      <c r="E63" s="8" t="s">
        <v>85</v>
      </c>
      <c r="F63" s="8" t="s">
        <v>86</v>
      </c>
      <c r="G63" s="8" t="s">
        <v>216</v>
      </c>
      <c r="H63" s="8" t="s">
        <v>217</v>
      </c>
      <c r="I63" s="10">
        <v>9000</v>
      </c>
      <c r="J63" s="10">
        <v>9000</v>
      </c>
      <c r="K63" s="10">
        <v>9000</v>
      </c>
      <c r="L63" s="10"/>
      <c r="M63" s="10"/>
      <c r="N63" s="10"/>
      <c r="O63" s="10"/>
      <c r="P63" s="37"/>
      <c r="Q63" s="10"/>
      <c r="R63" s="10"/>
      <c r="S63" s="10"/>
      <c r="T63" s="10"/>
      <c r="U63" s="10"/>
      <c r="V63" s="10"/>
      <c r="W63" s="10"/>
    </row>
    <row r="64" ht="18.75" customHeight="1" spans="1:23">
      <c r="A64" s="8" t="s">
        <v>260</v>
      </c>
      <c r="B64" s="8" t="s">
        <v>296</v>
      </c>
      <c r="C64" s="9" t="s">
        <v>295</v>
      </c>
      <c r="D64" s="8" t="s">
        <v>56</v>
      </c>
      <c r="E64" s="8" t="s">
        <v>85</v>
      </c>
      <c r="F64" s="8" t="s">
        <v>86</v>
      </c>
      <c r="G64" s="8" t="s">
        <v>266</v>
      </c>
      <c r="H64" s="8" t="s">
        <v>267</v>
      </c>
      <c r="I64" s="10">
        <v>466327</v>
      </c>
      <c r="J64" s="10">
        <v>466327</v>
      </c>
      <c r="K64" s="10">
        <v>466327</v>
      </c>
      <c r="L64" s="10"/>
      <c r="M64" s="10"/>
      <c r="N64" s="10"/>
      <c r="O64" s="10"/>
      <c r="P64" s="37"/>
      <c r="Q64" s="10"/>
      <c r="R64" s="10"/>
      <c r="S64" s="10"/>
      <c r="T64" s="10"/>
      <c r="U64" s="10"/>
      <c r="V64" s="10"/>
      <c r="W64" s="10"/>
    </row>
    <row r="65" ht="18.75" customHeight="1" spans="1:23">
      <c r="A65" s="37"/>
      <c r="B65" s="37"/>
      <c r="C65" s="9" t="s">
        <v>297</v>
      </c>
      <c r="D65" s="37"/>
      <c r="E65" s="37"/>
      <c r="F65" s="37"/>
      <c r="G65" s="37"/>
      <c r="H65" s="37"/>
      <c r="I65" s="10">
        <v>50000</v>
      </c>
      <c r="J65" s="10">
        <v>50000</v>
      </c>
      <c r="K65" s="10">
        <v>50000</v>
      </c>
      <c r="L65" s="10"/>
      <c r="M65" s="10"/>
      <c r="N65" s="10"/>
      <c r="O65" s="10"/>
      <c r="P65" s="37"/>
      <c r="Q65" s="10"/>
      <c r="R65" s="10"/>
      <c r="S65" s="10"/>
      <c r="T65" s="10"/>
      <c r="U65" s="10"/>
      <c r="V65" s="10"/>
      <c r="W65" s="10"/>
    </row>
    <row r="66" ht="18.75" customHeight="1" spans="1:23">
      <c r="A66" s="8" t="s">
        <v>260</v>
      </c>
      <c r="B66" s="8" t="s">
        <v>298</v>
      </c>
      <c r="C66" s="9" t="s">
        <v>297</v>
      </c>
      <c r="D66" s="8" t="s">
        <v>56</v>
      </c>
      <c r="E66" s="8" t="s">
        <v>75</v>
      </c>
      <c r="F66" s="8" t="s">
        <v>76</v>
      </c>
      <c r="G66" s="8" t="s">
        <v>266</v>
      </c>
      <c r="H66" s="8" t="s">
        <v>267</v>
      </c>
      <c r="I66" s="10">
        <v>50000</v>
      </c>
      <c r="J66" s="10">
        <v>50000</v>
      </c>
      <c r="K66" s="10">
        <v>50000</v>
      </c>
      <c r="L66" s="10"/>
      <c r="M66" s="10"/>
      <c r="N66" s="10"/>
      <c r="O66" s="10"/>
      <c r="P66" s="37"/>
      <c r="Q66" s="10"/>
      <c r="R66" s="10"/>
      <c r="S66" s="10"/>
      <c r="T66" s="10"/>
      <c r="U66" s="10"/>
      <c r="V66" s="10"/>
      <c r="W66" s="10"/>
    </row>
    <row r="67" ht="18.75" customHeight="1" spans="1:23">
      <c r="A67" s="11" t="s">
        <v>32</v>
      </c>
      <c r="B67" s="11"/>
      <c r="C67" s="11"/>
      <c r="D67" s="11"/>
      <c r="E67" s="11"/>
      <c r="F67" s="11"/>
      <c r="G67" s="11"/>
      <c r="H67" s="11"/>
      <c r="I67" s="10">
        <v>12506233.63</v>
      </c>
      <c r="J67" s="10">
        <v>11503657.1</v>
      </c>
      <c r="K67" s="10">
        <v>6503657.1</v>
      </c>
      <c r="L67" s="10"/>
      <c r="M67" s="10"/>
      <c r="N67" s="10"/>
      <c r="O67" s="10"/>
      <c r="P67" s="10"/>
      <c r="Q67" s="10"/>
      <c r="R67" s="10">
        <v>1002576.53</v>
      </c>
      <c r="S67" s="10"/>
      <c r="T67" s="10"/>
      <c r="U67" s="10"/>
      <c r="V67" s="10"/>
      <c r="W67" s="10">
        <v>1002576.53</v>
      </c>
    </row>
  </sheetData>
  <mergeCells count="28">
    <mergeCell ref="A2:W2"/>
    <mergeCell ref="A3:H3"/>
    <mergeCell ref="J4:M4"/>
    <mergeCell ref="N4:P4"/>
    <mergeCell ref="R4:W4"/>
    <mergeCell ref="A67:H6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05"/>
  <sheetViews>
    <sheetView showZeros="0" zoomScale="110" zoomScaleNormal="110" workbookViewId="0">
      <selection activeCell="B47" sqref="B47"/>
    </sheetView>
  </sheetViews>
  <sheetFormatPr defaultColWidth="8.85" defaultRowHeight="15" customHeight="1"/>
  <cols>
    <col min="1" max="1" width="28.975" customWidth="1"/>
    <col min="2" max="2" width="43.7416666666667" customWidth="1"/>
    <col min="3" max="4" width="13.8416666666667" customWidth="1"/>
    <col min="5" max="5" width="32.5" customWidth="1"/>
    <col min="6" max="6" width="10" customWidth="1"/>
    <col min="7" max="8" width="9" customWidth="1"/>
    <col min="9" max="9" width="10.375" customWidth="1"/>
    <col min="10" max="10" width="32.95" customWidth="1"/>
  </cols>
  <sheetData>
    <row r="1" customHeight="1" spans="1:10">
      <c r="A1" s="16" t="s">
        <v>299</v>
      </c>
      <c r="B1" s="16"/>
      <c r="C1" s="16"/>
      <c r="D1" s="16"/>
      <c r="E1" s="16"/>
      <c r="F1" s="16"/>
      <c r="G1" s="16"/>
      <c r="H1" s="16"/>
      <c r="I1" s="16"/>
      <c r="J1" s="16"/>
    </row>
    <row r="2" ht="45" customHeight="1" spans="1:10">
      <c r="A2" s="29" t="s">
        <v>300</v>
      </c>
      <c r="B2" s="29"/>
      <c r="C2" s="29"/>
      <c r="D2" s="29"/>
      <c r="E2" s="29"/>
      <c r="F2" s="29"/>
      <c r="G2" s="29"/>
      <c r="H2" s="29"/>
      <c r="I2" s="29"/>
      <c r="J2" s="29"/>
    </row>
    <row r="3" ht="20.25" customHeight="1" spans="1:10">
      <c r="A3" s="15" t="str">
        <f>"单位名称："&amp;"元江哈尼族彝族傣族自治县教育体育局"</f>
        <v>单位名称：元江哈尼族彝族傣族自治县教育体育局</v>
      </c>
      <c r="B3" s="15"/>
      <c r="C3" s="15"/>
      <c r="D3" s="15"/>
      <c r="E3" s="15"/>
      <c r="F3" s="15"/>
      <c r="G3" s="15"/>
      <c r="H3" s="15"/>
      <c r="I3" s="15"/>
      <c r="J3" s="15"/>
    </row>
    <row r="4" ht="20.25" customHeight="1" spans="1:10">
      <c r="A4" s="30" t="s">
        <v>301</v>
      </c>
      <c r="B4" s="30" t="s">
        <v>302</v>
      </c>
      <c r="C4" s="30" t="s">
        <v>303</v>
      </c>
      <c r="D4" s="30" t="s">
        <v>304</v>
      </c>
      <c r="E4" s="30" t="s">
        <v>305</v>
      </c>
      <c r="F4" s="30" t="s">
        <v>306</v>
      </c>
      <c r="G4" s="30" t="s">
        <v>307</v>
      </c>
      <c r="H4" s="30" t="s">
        <v>308</v>
      </c>
      <c r="I4" s="30" t="s">
        <v>309</v>
      </c>
      <c r="J4" s="30" t="s">
        <v>310</v>
      </c>
    </row>
    <row r="5" ht="46.5" customHeight="1" spans="1:10">
      <c r="A5" s="30"/>
      <c r="B5" s="30"/>
      <c r="C5" s="30"/>
      <c r="D5" s="30"/>
      <c r="E5" s="30"/>
      <c r="F5" s="30"/>
      <c r="G5" s="30"/>
      <c r="H5" s="30"/>
      <c r="I5" s="30"/>
      <c r="J5" s="30"/>
    </row>
    <row r="6" ht="20.25" customHeight="1" spans="1:10">
      <c r="A6" s="32">
        <v>1</v>
      </c>
      <c r="B6" s="32">
        <v>2</v>
      </c>
      <c r="C6" s="32">
        <v>3</v>
      </c>
      <c r="D6" s="32">
        <v>4</v>
      </c>
      <c r="E6" s="32">
        <v>5</v>
      </c>
      <c r="F6" s="32">
        <v>6</v>
      </c>
      <c r="G6" s="32">
        <v>7</v>
      </c>
      <c r="H6" s="32">
        <v>8</v>
      </c>
      <c r="I6" s="32">
        <v>9</v>
      </c>
      <c r="J6" s="32">
        <v>10</v>
      </c>
    </row>
    <row r="7" ht="13.5" spans="1:10">
      <c r="A7" s="37" t="s">
        <v>56</v>
      </c>
      <c r="B7" s="37"/>
      <c r="C7" s="37"/>
      <c r="E7" s="38"/>
      <c r="F7" s="38"/>
      <c r="G7" s="38"/>
      <c r="H7" s="38"/>
      <c r="I7" s="38"/>
      <c r="J7" s="38"/>
    </row>
    <row r="8" ht="116" customHeight="1" spans="1:10">
      <c r="A8" s="46" t="s">
        <v>287</v>
      </c>
      <c r="B8" s="37" t="s">
        <v>311</v>
      </c>
      <c r="C8" s="25"/>
      <c r="D8" s="25"/>
      <c r="E8" s="38"/>
      <c r="F8" s="38"/>
      <c r="G8" s="38"/>
      <c r="H8" s="38"/>
      <c r="I8" s="38"/>
      <c r="J8" s="38"/>
    </row>
    <row r="9" ht="13.5" spans="1:10">
      <c r="A9" s="37"/>
      <c r="B9" s="37"/>
      <c r="C9" s="37" t="s">
        <v>312</v>
      </c>
      <c r="D9" s="47" t="s">
        <v>313</v>
      </c>
      <c r="E9" s="48" t="s">
        <v>314</v>
      </c>
      <c r="F9" s="40" t="s">
        <v>315</v>
      </c>
      <c r="G9" s="25" t="s">
        <v>316</v>
      </c>
      <c r="H9" s="40" t="s">
        <v>317</v>
      </c>
      <c r="I9" s="40" t="s">
        <v>318</v>
      </c>
      <c r="J9" s="48" t="s">
        <v>319</v>
      </c>
    </row>
    <row r="10" ht="13.5" spans="1:10">
      <c r="A10" s="37"/>
      <c r="B10" s="37"/>
      <c r="C10" s="37" t="s">
        <v>312</v>
      </c>
      <c r="D10" s="47" t="s">
        <v>320</v>
      </c>
      <c r="E10" s="48" t="s">
        <v>321</v>
      </c>
      <c r="F10" s="40" t="s">
        <v>315</v>
      </c>
      <c r="G10" s="25" t="s">
        <v>316</v>
      </c>
      <c r="H10" s="40" t="s">
        <v>317</v>
      </c>
      <c r="I10" s="40" t="s">
        <v>318</v>
      </c>
      <c r="J10" s="48" t="s">
        <v>322</v>
      </c>
    </row>
    <row r="11" ht="13.5" spans="1:10">
      <c r="A11" s="37"/>
      <c r="B11" s="37"/>
      <c r="C11" s="37" t="s">
        <v>312</v>
      </c>
      <c r="D11" s="47" t="s">
        <v>323</v>
      </c>
      <c r="E11" s="48" t="s">
        <v>324</v>
      </c>
      <c r="F11" s="40" t="s">
        <v>315</v>
      </c>
      <c r="G11" s="25" t="s">
        <v>316</v>
      </c>
      <c r="H11" s="40" t="s">
        <v>317</v>
      </c>
      <c r="I11" s="40" t="s">
        <v>318</v>
      </c>
      <c r="J11" s="48" t="s">
        <v>325</v>
      </c>
    </row>
    <row r="12" ht="13.5" spans="1:10">
      <c r="A12" s="37"/>
      <c r="B12" s="37"/>
      <c r="C12" s="37" t="s">
        <v>326</v>
      </c>
      <c r="D12" s="47" t="s">
        <v>327</v>
      </c>
      <c r="E12" s="48" t="s">
        <v>328</v>
      </c>
      <c r="F12" s="40" t="s">
        <v>329</v>
      </c>
      <c r="G12" s="25" t="s">
        <v>330</v>
      </c>
      <c r="H12" s="40" t="s">
        <v>317</v>
      </c>
      <c r="I12" s="40" t="s">
        <v>318</v>
      </c>
      <c r="J12" s="48" t="s">
        <v>331</v>
      </c>
    </row>
    <row r="13" ht="13.5" spans="1:10">
      <c r="A13" s="37"/>
      <c r="B13" s="37"/>
      <c r="C13" s="37" t="s">
        <v>332</v>
      </c>
      <c r="D13" s="47" t="s">
        <v>333</v>
      </c>
      <c r="E13" s="48" t="s">
        <v>334</v>
      </c>
      <c r="F13" s="40" t="s">
        <v>329</v>
      </c>
      <c r="G13" s="25" t="s">
        <v>335</v>
      </c>
      <c r="H13" s="40" t="s">
        <v>317</v>
      </c>
      <c r="I13" s="40" t="s">
        <v>318</v>
      </c>
      <c r="J13" s="48" t="s">
        <v>336</v>
      </c>
    </row>
    <row r="14" ht="60" customHeight="1" spans="1:10">
      <c r="A14" s="46" t="s">
        <v>276</v>
      </c>
      <c r="B14" s="37" t="s">
        <v>337</v>
      </c>
      <c r="C14" s="37"/>
      <c r="D14" s="37"/>
      <c r="E14" s="37"/>
      <c r="F14" s="37"/>
      <c r="G14" s="37"/>
      <c r="H14" s="37"/>
      <c r="I14" s="37"/>
      <c r="J14" s="37"/>
    </row>
    <row r="15" ht="22.5" spans="1:10">
      <c r="A15" s="37"/>
      <c r="B15" s="37"/>
      <c r="C15" s="37" t="s">
        <v>312</v>
      </c>
      <c r="D15" s="47" t="s">
        <v>313</v>
      </c>
      <c r="E15" s="48" t="s">
        <v>338</v>
      </c>
      <c r="F15" s="40" t="s">
        <v>315</v>
      </c>
      <c r="G15" s="25" t="s">
        <v>339</v>
      </c>
      <c r="H15" s="40" t="s">
        <v>340</v>
      </c>
      <c r="I15" s="40" t="s">
        <v>318</v>
      </c>
      <c r="J15" s="48" t="s">
        <v>341</v>
      </c>
    </row>
    <row r="16" ht="36" customHeight="1" spans="1:10">
      <c r="A16" s="37"/>
      <c r="B16" s="37"/>
      <c r="C16" s="37" t="s">
        <v>312</v>
      </c>
      <c r="D16" s="47" t="s">
        <v>320</v>
      </c>
      <c r="E16" s="48" t="s">
        <v>342</v>
      </c>
      <c r="F16" s="40" t="s">
        <v>315</v>
      </c>
      <c r="G16" s="25" t="s">
        <v>316</v>
      </c>
      <c r="H16" s="40" t="s">
        <v>317</v>
      </c>
      <c r="I16" s="40" t="s">
        <v>318</v>
      </c>
      <c r="J16" s="49" t="s">
        <v>343</v>
      </c>
    </row>
    <row r="17" ht="22.5" spans="1:10">
      <c r="A17" s="37"/>
      <c r="B17" s="37"/>
      <c r="C17" s="37" t="s">
        <v>312</v>
      </c>
      <c r="D17" s="47" t="s">
        <v>320</v>
      </c>
      <c r="E17" s="48" t="s">
        <v>344</v>
      </c>
      <c r="F17" s="40" t="s">
        <v>315</v>
      </c>
      <c r="G17" s="25" t="s">
        <v>316</v>
      </c>
      <c r="H17" s="40" t="s">
        <v>317</v>
      </c>
      <c r="I17" s="40" t="s">
        <v>318</v>
      </c>
      <c r="J17" s="48" t="s">
        <v>345</v>
      </c>
    </row>
    <row r="18" ht="33.75" spans="1:10">
      <c r="A18" s="37"/>
      <c r="B18" s="37"/>
      <c r="C18" s="37" t="s">
        <v>312</v>
      </c>
      <c r="D18" s="47" t="s">
        <v>323</v>
      </c>
      <c r="E18" s="48" t="s">
        <v>346</v>
      </c>
      <c r="F18" s="40" t="s">
        <v>315</v>
      </c>
      <c r="G18" s="25" t="s">
        <v>316</v>
      </c>
      <c r="H18" s="40" t="s">
        <v>317</v>
      </c>
      <c r="I18" s="40" t="s">
        <v>318</v>
      </c>
      <c r="J18" s="49" t="s">
        <v>347</v>
      </c>
    </row>
    <row r="19" ht="33.75" spans="1:10">
      <c r="A19" s="37"/>
      <c r="B19" s="37"/>
      <c r="C19" s="37" t="s">
        <v>326</v>
      </c>
      <c r="D19" s="47" t="s">
        <v>327</v>
      </c>
      <c r="E19" s="48" t="s">
        <v>348</v>
      </c>
      <c r="F19" s="40" t="s">
        <v>329</v>
      </c>
      <c r="G19" s="25" t="s">
        <v>349</v>
      </c>
      <c r="H19" s="40" t="s">
        <v>317</v>
      </c>
      <c r="I19" s="40" t="s">
        <v>318</v>
      </c>
      <c r="J19" s="49" t="s">
        <v>350</v>
      </c>
    </row>
    <row r="20" ht="13.5" spans="1:10">
      <c r="A20" s="37"/>
      <c r="B20" s="37"/>
      <c r="C20" s="37" t="s">
        <v>332</v>
      </c>
      <c r="D20" s="47" t="s">
        <v>333</v>
      </c>
      <c r="E20" s="48" t="s">
        <v>351</v>
      </c>
      <c r="F20" s="40" t="s">
        <v>329</v>
      </c>
      <c r="G20" s="25" t="s">
        <v>352</v>
      </c>
      <c r="H20" s="40" t="s">
        <v>317</v>
      </c>
      <c r="I20" s="40" t="s">
        <v>318</v>
      </c>
      <c r="J20" s="48" t="s">
        <v>353</v>
      </c>
    </row>
    <row r="21" ht="51" customHeight="1" spans="1:10">
      <c r="A21" s="46" t="s">
        <v>289</v>
      </c>
      <c r="B21" s="37" t="s">
        <v>354</v>
      </c>
      <c r="C21" s="37"/>
      <c r="D21" s="37"/>
      <c r="E21" s="37"/>
      <c r="F21" s="37"/>
      <c r="G21" s="37"/>
      <c r="H21" s="37"/>
      <c r="I21" s="37"/>
      <c r="J21" s="37"/>
    </row>
    <row r="22" ht="26" customHeight="1" spans="1:10">
      <c r="A22" s="37"/>
      <c r="B22" s="37"/>
      <c r="C22" s="37" t="s">
        <v>312</v>
      </c>
      <c r="D22" s="47" t="s">
        <v>313</v>
      </c>
      <c r="E22" s="48" t="s">
        <v>338</v>
      </c>
      <c r="F22" s="40" t="s">
        <v>315</v>
      </c>
      <c r="G22" s="25" t="s">
        <v>355</v>
      </c>
      <c r="H22" s="40" t="s">
        <v>356</v>
      </c>
      <c r="I22" s="40" t="s">
        <v>318</v>
      </c>
      <c r="J22" s="48" t="s">
        <v>341</v>
      </c>
    </row>
    <row r="23" ht="33.75" spans="1:10">
      <c r="A23" s="37"/>
      <c r="B23" s="37"/>
      <c r="C23" s="37" t="s">
        <v>312</v>
      </c>
      <c r="D23" s="47" t="s">
        <v>323</v>
      </c>
      <c r="E23" s="48" t="s">
        <v>346</v>
      </c>
      <c r="F23" s="40" t="s">
        <v>315</v>
      </c>
      <c r="G23" s="25" t="s">
        <v>316</v>
      </c>
      <c r="H23" s="40" t="s">
        <v>317</v>
      </c>
      <c r="I23" s="40" t="s">
        <v>318</v>
      </c>
      <c r="J23" s="49" t="s">
        <v>347</v>
      </c>
    </row>
    <row r="24" ht="33.75" spans="1:10">
      <c r="A24" s="37"/>
      <c r="B24" s="37"/>
      <c r="C24" s="37" t="s">
        <v>326</v>
      </c>
      <c r="D24" s="47" t="s">
        <v>327</v>
      </c>
      <c r="E24" s="48" t="s">
        <v>348</v>
      </c>
      <c r="F24" s="40" t="s">
        <v>315</v>
      </c>
      <c r="G24" s="25" t="s">
        <v>316</v>
      </c>
      <c r="H24" s="40" t="s">
        <v>317</v>
      </c>
      <c r="I24" s="40" t="s">
        <v>318</v>
      </c>
      <c r="J24" s="49" t="s">
        <v>357</v>
      </c>
    </row>
    <row r="25" ht="13.5" spans="1:10">
      <c r="A25" s="37"/>
      <c r="B25" s="37"/>
      <c r="C25" s="37" t="s">
        <v>326</v>
      </c>
      <c r="D25" s="47" t="s">
        <v>327</v>
      </c>
      <c r="E25" s="48" t="s">
        <v>358</v>
      </c>
      <c r="F25" s="40" t="s">
        <v>329</v>
      </c>
      <c r="G25" s="25" t="s">
        <v>349</v>
      </c>
      <c r="H25" s="40" t="s">
        <v>317</v>
      </c>
      <c r="I25" s="40" t="s">
        <v>318</v>
      </c>
      <c r="J25" s="48" t="s">
        <v>359</v>
      </c>
    </row>
    <row r="26" ht="13.5" spans="1:10">
      <c r="A26" s="37"/>
      <c r="B26" s="37"/>
      <c r="C26" s="37" t="s">
        <v>332</v>
      </c>
      <c r="D26" s="47" t="s">
        <v>333</v>
      </c>
      <c r="E26" s="48" t="s">
        <v>351</v>
      </c>
      <c r="F26" s="40" t="s">
        <v>329</v>
      </c>
      <c r="G26" s="25" t="s">
        <v>349</v>
      </c>
      <c r="H26" s="40" t="s">
        <v>317</v>
      </c>
      <c r="I26" s="40" t="s">
        <v>318</v>
      </c>
      <c r="J26" s="48" t="s">
        <v>353</v>
      </c>
    </row>
    <row r="27" ht="62" customHeight="1" spans="1:10">
      <c r="A27" s="46" t="s">
        <v>262</v>
      </c>
      <c r="B27" s="37" t="s">
        <v>360</v>
      </c>
      <c r="C27" s="37"/>
      <c r="D27" s="37"/>
      <c r="E27" s="37"/>
      <c r="F27" s="37"/>
      <c r="G27" s="37"/>
      <c r="H27" s="37"/>
      <c r="I27" s="37"/>
      <c r="J27" s="37"/>
    </row>
    <row r="28" ht="13.5" spans="1:10">
      <c r="A28" s="37"/>
      <c r="B28" s="37"/>
      <c r="C28" s="37" t="s">
        <v>312</v>
      </c>
      <c r="D28" s="47" t="s">
        <v>313</v>
      </c>
      <c r="E28" s="48" t="s">
        <v>361</v>
      </c>
      <c r="F28" s="40" t="s">
        <v>329</v>
      </c>
      <c r="G28" s="25" t="s">
        <v>349</v>
      </c>
      <c r="H28" s="40" t="s">
        <v>317</v>
      </c>
      <c r="I28" s="40" t="s">
        <v>318</v>
      </c>
      <c r="J28" s="48" t="s">
        <v>362</v>
      </c>
    </row>
    <row r="29" ht="45" spans="1:10">
      <c r="A29" s="37"/>
      <c r="B29" s="37"/>
      <c r="C29" s="37" t="s">
        <v>312</v>
      </c>
      <c r="D29" s="47" t="s">
        <v>320</v>
      </c>
      <c r="E29" s="48" t="s">
        <v>363</v>
      </c>
      <c r="F29" s="40" t="s">
        <v>329</v>
      </c>
      <c r="G29" s="25" t="s">
        <v>352</v>
      </c>
      <c r="H29" s="40" t="s">
        <v>317</v>
      </c>
      <c r="I29" s="40" t="s">
        <v>318</v>
      </c>
      <c r="J29" s="49" t="s">
        <v>364</v>
      </c>
    </row>
    <row r="30" ht="13.5" spans="1:10">
      <c r="A30" s="37"/>
      <c r="B30" s="37"/>
      <c r="C30" s="37" t="s">
        <v>312</v>
      </c>
      <c r="D30" s="47" t="s">
        <v>320</v>
      </c>
      <c r="E30" s="48" t="s">
        <v>365</v>
      </c>
      <c r="F30" s="40" t="s">
        <v>329</v>
      </c>
      <c r="G30" s="25" t="s">
        <v>352</v>
      </c>
      <c r="H30" s="40" t="s">
        <v>317</v>
      </c>
      <c r="I30" s="40" t="s">
        <v>318</v>
      </c>
      <c r="J30" s="48" t="s">
        <v>366</v>
      </c>
    </row>
    <row r="31" ht="13.5" spans="1:10">
      <c r="A31" s="37"/>
      <c r="B31" s="37"/>
      <c r="C31" s="37" t="s">
        <v>312</v>
      </c>
      <c r="D31" s="47" t="s">
        <v>320</v>
      </c>
      <c r="E31" s="48" t="s">
        <v>367</v>
      </c>
      <c r="F31" s="40" t="s">
        <v>329</v>
      </c>
      <c r="G31" s="25" t="s">
        <v>352</v>
      </c>
      <c r="H31" s="40" t="s">
        <v>317</v>
      </c>
      <c r="I31" s="40" t="s">
        <v>318</v>
      </c>
      <c r="J31" s="48" t="s">
        <v>368</v>
      </c>
    </row>
    <row r="32" ht="13.5" spans="1:10">
      <c r="A32" s="37"/>
      <c r="B32" s="37"/>
      <c r="C32" s="37" t="s">
        <v>312</v>
      </c>
      <c r="D32" s="47" t="s">
        <v>323</v>
      </c>
      <c r="E32" s="48" t="s">
        <v>369</v>
      </c>
      <c r="F32" s="40" t="s">
        <v>329</v>
      </c>
      <c r="G32" s="25" t="s">
        <v>352</v>
      </c>
      <c r="H32" s="40" t="s">
        <v>317</v>
      </c>
      <c r="I32" s="40" t="s">
        <v>318</v>
      </c>
      <c r="J32" s="48" t="s">
        <v>370</v>
      </c>
    </row>
    <row r="33" ht="13.5" spans="1:10">
      <c r="A33" s="37"/>
      <c r="B33" s="37"/>
      <c r="C33" s="37" t="s">
        <v>326</v>
      </c>
      <c r="D33" s="47" t="s">
        <v>327</v>
      </c>
      <c r="E33" s="48" t="s">
        <v>371</v>
      </c>
      <c r="F33" s="40" t="s">
        <v>329</v>
      </c>
      <c r="G33" s="25" t="s">
        <v>349</v>
      </c>
      <c r="H33" s="40" t="s">
        <v>317</v>
      </c>
      <c r="I33" s="40" t="s">
        <v>318</v>
      </c>
      <c r="J33" s="48" t="s">
        <v>372</v>
      </c>
    </row>
    <row r="34" ht="49" customHeight="1" spans="1:10">
      <c r="A34" s="37"/>
      <c r="B34" s="37"/>
      <c r="C34" s="37" t="s">
        <v>332</v>
      </c>
      <c r="D34" s="47" t="s">
        <v>333</v>
      </c>
      <c r="E34" s="48" t="s">
        <v>373</v>
      </c>
      <c r="F34" s="40" t="s">
        <v>329</v>
      </c>
      <c r="G34" s="25" t="s">
        <v>352</v>
      </c>
      <c r="H34" s="40" t="s">
        <v>317</v>
      </c>
      <c r="I34" s="40" t="s">
        <v>318</v>
      </c>
      <c r="J34" s="49" t="s">
        <v>374</v>
      </c>
    </row>
    <row r="35" ht="13.5" spans="1:10">
      <c r="A35" s="37"/>
      <c r="B35" s="37"/>
      <c r="C35" s="37" t="s">
        <v>332</v>
      </c>
      <c r="D35" s="47" t="s">
        <v>333</v>
      </c>
      <c r="E35" s="48" t="s">
        <v>375</v>
      </c>
      <c r="F35" s="40" t="s">
        <v>329</v>
      </c>
      <c r="G35" s="25" t="s">
        <v>349</v>
      </c>
      <c r="H35" s="40" t="s">
        <v>317</v>
      </c>
      <c r="I35" s="40" t="s">
        <v>318</v>
      </c>
      <c r="J35" s="48" t="s">
        <v>376</v>
      </c>
    </row>
    <row r="36" ht="13.5" spans="1:10">
      <c r="A36" s="37"/>
      <c r="B36" s="37"/>
      <c r="C36" s="37" t="s">
        <v>332</v>
      </c>
      <c r="D36" s="47" t="s">
        <v>333</v>
      </c>
      <c r="E36" s="48" t="s">
        <v>377</v>
      </c>
      <c r="F36" s="40" t="s">
        <v>329</v>
      </c>
      <c r="G36" s="25" t="s">
        <v>349</v>
      </c>
      <c r="H36" s="40" t="s">
        <v>317</v>
      </c>
      <c r="I36" s="40" t="s">
        <v>318</v>
      </c>
      <c r="J36" s="48" t="s">
        <v>378</v>
      </c>
    </row>
    <row r="37" ht="62" customHeight="1" spans="1:10">
      <c r="A37" s="46" t="s">
        <v>295</v>
      </c>
      <c r="B37" s="37" t="s">
        <v>379</v>
      </c>
      <c r="C37" s="37"/>
      <c r="D37" s="37"/>
      <c r="E37" s="37"/>
      <c r="F37" s="37"/>
      <c r="G37" s="37"/>
      <c r="H37" s="37"/>
      <c r="I37" s="37"/>
      <c r="J37" s="37"/>
    </row>
    <row r="38" ht="13.5" spans="1:10">
      <c r="A38" s="37"/>
      <c r="B38" s="37"/>
      <c r="C38" s="37" t="s">
        <v>312</v>
      </c>
      <c r="D38" s="47" t="s">
        <v>313</v>
      </c>
      <c r="E38" s="48" t="s">
        <v>380</v>
      </c>
      <c r="F38" s="40" t="s">
        <v>329</v>
      </c>
      <c r="G38" s="25" t="s">
        <v>381</v>
      </c>
      <c r="H38" s="40" t="s">
        <v>382</v>
      </c>
      <c r="I38" s="40" t="s">
        <v>318</v>
      </c>
      <c r="J38" s="48" t="s">
        <v>383</v>
      </c>
    </row>
    <row r="39" ht="13.5" spans="1:10">
      <c r="A39" s="37"/>
      <c r="B39" s="37"/>
      <c r="C39" s="37" t="s">
        <v>312</v>
      </c>
      <c r="D39" s="47" t="s">
        <v>313</v>
      </c>
      <c r="E39" s="48" t="s">
        <v>384</v>
      </c>
      <c r="F39" s="40" t="s">
        <v>329</v>
      </c>
      <c r="G39" s="25" t="s">
        <v>54</v>
      </c>
      <c r="H39" s="40" t="s">
        <v>385</v>
      </c>
      <c r="I39" s="40" t="s">
        <v>318</v>
      </c>
      <c r="J39" s="48" t="s">
        <v>386</v>
      </c>
    </row>
    <row r="40" ht="13.5" spans="1:10">
      <c r="A40" s="37"/>
      <c r="B40" s="37"/>
      <c r="C40" s="37" t="s">
        <v>312</v>
      </c>
      <c r="D40" s="47" t="s">
        <v>320</v>
      </c>
      <c r="E40" s="48" t="s">
        <v>387</v>
      </c>
      <c r="F40" s="40" t="s">
        <v>329</v>
      </c>
      <c r="G40" s="25" t="s">
        <v>349</v>
      </c>
      <c r="H40" s="40" t="s">
        <v>317</v>
      </c>
      <c r="I40" s="40" t="s">
        <v>318</v>
      </c>
      <c r="J40" s="48" t="s">
        <v>388</v>
      </c>
    </row>
    <row r="41" ht="13.5" spans="1:10">
      <c r="A41" s="37"/>
      <c r="B41" s="37"/>
      <c r="C41" s="37" t="s">
        <v>312</v>
      </c>
      <c r="D41" s="47" t="s">
        <v>323</v>
      </c>
      <c r="E41" s="48" t="s">
        <v>389</v>
      </c>
      <c r="F41" s="40" t="s">
        <v>315</v>
      </c>
      <c r="G41" s="25" t="s">
        <v>316</v>
      </c>
      <c r="H41" s="40" t="s">
        <v>317</v>
      </c>
      <c r="I41" s="40" t="s">
        <v>318</v>
      </c>
      <c r="J41" s="48" t="s">
        <v>390</v>
      </c>
    </row>
    <row r="42" ht="13.5" spans="1:10">
      <c r="A42" s="37"/>
      <c r="B42" s="37"/>
      <c r="C42" s="37" t="s">
        <v>312</v>
      </c>
      <c r="D42" s="47" t="s">
        <v>323</v>
      </c>
      <c r="E42" s="48" t="s">
        <v>391</v>
      </c>
      <c r="F42" s="40" t="s">
        <v>315</v>
      </c>
      <c r="G42" s="25" t="s">
        <v>316</v>
      </c>
      <c r="H42" s="40" t="s">
        <v>317</v>
      </c>
      <c r="I42" s="40" t="s">
        <v>318</v>
      </c>
      <c r="J42" s="48" t="s">
        <v>392</v>
      </c>
    </row>
    <row r="43" ht="13.5" spans="1:10">
      <c r="A43" s="37"/>
      <c r="B43" s="37"/>
      <c r="C43" s="37" t="s">
        <v>326</v>
      </c>
      <c r="D43" s="47" t="s">
        <v>327</v>
      </c>
      <c r="E43" s="48" t="s">
        <v>393</v>
      </c>
      <c r="F43" s="40" t="s">
        <v>394</v>
      </c>
      <c r="G43" s="25" t="s">
        <v>70</v>
      </c>
      <c r="H43" s="40" t="s">
        <v>317</v>
      </c>
      <c r="I43" s="40" t="s">
        <v>318</v>
      </c>
      <c r="J43" s="48" t="s">
        <v>395</v>
      </c>
    </row>
    <row r="44" ht="13.5" spans="1:10">
      <c r="A44" s="37"/>
      <c r="B44" s="37"/>
      <c r="C44" s="37" t="s">
        <v>326</v>
      </c>
      <c r="D44" s="47" t="s">
        <v>396</v>
      </c>
      <c r="E44" s="48" t="s">
        <v>397</v>
      </c>
      <c r="F44" s="40" t="s">
        <v>315</v>
      </c>
      <c r="G44" s="25" t="s">
        <v>316</v>
      </c>
      <c r="H44" s="40" t="s">
        <v>317</v>
      </c>
      <c r="I44" s="40" t="s">
        <v>318</v>
      </c>
      <c r="J44" s="48" t="s">
        <v>398</v>
      </c>
    </row>
    <row r="45" ht="13.5" spans="1:10">
      <c r="A45" s="37"/>
      <c r="B45" s="37"/>
      <c r="C45" s="37" t="s">
        <v>332</v>
      </c>
      <c r="D45" s="47" t="s">
        <v>333</v>
      </c>
      <c r="E45" s="48" t="s">
        <v>399</v>
      </c>
      <c r="F45" s="40" t="s">
        <v>329</v>
      </c>
      <c r="G45" s="25" t="s">
        <v>352</v>
      </c>
      <c r="H45" s="40" t="s">
        <v>317</v>
      </c>
      <c r="I45" s="40" t="s">
        <v>318</v>
      </c>
      <c r="J45" s="48" t="s">
        <v>400</v>
      </c>
    </row>
    <row r="46" ht="13.5" spans="1:10">
      <c r="A46" s="37"/>
      <c r="B46" s="37"/>
      <c r="C46" s="37" t="s">
        <v>401</v>
      </c>
      <c r="D46" s="47" t="s">
        <v>402</v>
      </c>
      <c r="E46" s="48" t="s">
        <v>403</v>
      </c>
      <c r="F46" s="40" t="s">
        <v>404</v>
      </c>
      <c r="G46" s="25" t="s">
        <v>405</v>
      </c>
      <c r="H46" s="40" t="s">
        <v>406</v>
      </c>
      <c r="I46" s="40" t="s">
        <v>318</v>
      </c>
      <c r="J46" s="48" t="s">
        <v>407</v>
      </c>
    </row>
    <row r="47" ht="56.25" spans="1:10">
      <c r="A47" s="46" t="s">
        <v>272</v>
      </c>
      <c r="B47" s="37" t="s">
        <v>408</v>
      </c>
      <c r="C47" s="37"/>
      <c r="D47" s="37"/>
      <c r="E47" s="37"/>
      <c r="F47" s="37"/>
      <c r="G47" s="37"/>
      <c r="H47" s="37"/>
      <c r="I47" s="37"/>
      <c r="J47" s="37"/>
    </row>
    <row r="48" ht="30" customHeight="1" spans="1:10">
      <c r="A48" s="37"/>
      <c r="B48" s="37"/>
      <c r="C48" s="37" t="s">
        <v>312</v>
      </c>
      <c r="D48" s="47" t="s">
        <v>313</v>
      </c>
      <c r="E48" s="48" t="s">
        <v>409</v>
      </c>
      <c r="F48" s="40" t="s">
        <v>329</v>
      </c>
      <c r="G48" s="25" t="s">
        <v>410</v>
      </c>
      <c r="H48" s="40" t="s">
        <v>411</v>
      </c>
      <c r="I48" s="40" t="s">
        <v>318</v>
      </c>
      <c r="J48" s="48" t="s">
        <v>412</v>
      </c>
    </row>
    <row r="49" ht="13.5" spans="1:10">
      <c r="A49" s="37"/>
      <c r="B49" s="37"/>
      <c r="C49" s="37" t="s">
        <v>312</v>
      </c>
      <c r="D49" s="47" t="s">
        <v>320</v>
      </c>
      <c r="E49" s="48" t="s">
        <v>413</v>
      </c>
      <c r="F49" s="40" t="s">
        <v>315</v>
      </c>
      <c r="G49" s="25" t="s">
        <v>316</v>
      </c>
      <c r="H49" s="40" t="s">
        <v>317</v>
      </c>
      <c r="I49" s="40" t="s">
        <v>318</v>
      </c>
      <c r="J49" s="48" t="s">
        <v>414</v>
      </c>
    </row>
    <row r="50" ht="39" customHeight="1" spans="1:10">
      <c r="A50" s="37"/>
      <c r="B50" s="37"/>
      <c r="C50" s="37" t="s">
        <v>312</v>
      </c>
      <c r="D50" s="47" t="s">
        <v>323</v>
      </c>
      <c r="E50" s="48" t="s">
        <v>415</v>
      </c>
      <c r="F50" s="40" t="s">
        <v>315</v>
      </c>
      <c r="G50" s="25" t="s">
        <v>316</v>
      </c>
      <c r="H50" s="40" t="s">
        <v>317</v>
      </c>
      <c r="I50" s="40" t="s">
        <v>318</v>
      </c>
      <c r="J50" s="48" t="s">
        <v>416</v>
      </c>
    </row>
    <row r="51" ht="40" customHeight="1" spans="1:10">
      <c r="A51" s="37"/>
      <c r="B51" s="37"/>
      <c r="C51" s="37" t="s">
        <v>326</v>
      </c>
      <c r="D51" s="47" t="s">
        <v>327</v>
      </c>
      <c r="E51" s="48" t="s">
        <v>417</v>
      </c>
      <c r="F51" s="40" t="s">
        <v>329</v>
      </c>
      <c r="G51" s="25" t="s">
        <v>349</v>
      </c>
      <c r="H51" s="40" t="s">
        <v>317</v>
      </c>
      <c r="I51" s="40" t="s">
        <v>318</v>
      </c>
      <c r="J51" s="49" t="s">
        <v>418</v>
      </c>
    </row>
    <row r="52" ht="39" customHeight="1" spans="1:10">
      <c r="A52" s="37"/>
      <c r="B52" s="37"/>
      <c r="C52" s="37" t="s">
        <v>332</v>
      </c>
      <c r="D52" s="47" t="s">
        <v>333</v>
      </c>
      <c r="E52" s="48" t="s">
        <v>419</v>
      </c>
      <c r="F52" s="40" t="s">
        <v>329</v>
      </c>
      <c r="G52" s="25" t="s">
        <v>349</v>
      </c>
      <c r="H52" s="40" t="s">
        <v>317</v>
      </c>
      <c r="I52" s="40" t="s">
        <v>318</v>
      </c>
      <c r="J52" s="49" t="s">
        <v>420</v>
      </c>
    </row>
    <row r="53" ht="74" customHeight="1" spans="1:10">
      <c r="A53" s="46" t="s">
        <v>268</v>
      </c>
      <c r="B53" s="37" t="s">
        <v>421</v>
      </c>
      <c r="C53" s="37"/>
      <c r="D53" s="37"/>
      <c r="E53" s="37"/>
      <c r="F53" s="37"/>
      <c r="G53" s="37"/>
      <c r="H53" s="37"/>
      <c r="I53" s="37"/>
      <c r="J53" s="37"/>
    </row>
    <row r="54" ht="13.5" spans="1:10">
      <c r="A54" s="37"/>
      <c r="B54" s="37"/>
      <c r="C54" s="37" t="s">
        <v>312</v>
      </c>
      <c r="D54" s="47" t="s">
        <v>313</v>
      </c>
      <c r="E54" s="48" t="s">
        <v>422</v>
      </c>
      <c r="F54" s="40" t="s">
        <v>329</v>
      </c>
      <c r="G54" s="25" t="s">
        <v>423</v>
      </c>
      <c r="H54" s="40" t="s">
        <v>424</v>
      </c>
      <c r="I54" s="40" t="s">
        <v>318</v>
      </c>
      <c r="J54" s="48" t="s">
        <v>425</v>
      </c>
    </row>
    <row r="55" ht="13.5" spans="1:10">
      <c r="A55" s="37"/>
      <c r="B55" s="37"/>
      <c r="C55" s="37" t="s">
        <v>312</v>
      </c>
      <c r="D55" s="47" t="s">
        <v>313</v>
      </c>
      <c r="E55" s="48" t="s">
        <v>426</v>
      </c>
      <c r="F55" s="40" t="s">
        <v>329</v>
      </c>
      <c r="G55" s="25" t="s">
        <v>427</v>
      </c>
      <c r="H55" s="40" t="s">
        <v>428</v>
      </c>
      <c r="I55" s="40" t="s">
        <v>318</v>
      </c>
      <c r="J55" s="48" t="s">
        <v>429</v>
      </c>
    </row>
    <row r="56" ht="13.5" spans="1:10">
      <c r="A56" s="37"/>
      <c r="B56" s="37"/>
      <c r="C56" s="37" t="s">
        <v>312</v>
      </c>
      <c r="D56" s="47" t="s">
        <v>320</v>
      </c>
      <c r="E56" s="48" t="s">
        <v>430</v>
      </c>
      <c r="F56" s="40" t="s">
        <v>315</v>
      </c>
      <c r="G56" s="25" t="s">
        <v>316</v>
      </c>
      <c r="H56" s="40" t="s">
        <v>317</v>
      </c>
      <c r="I56" s="40" t="s">
        <v>318</v>
      </c>
      <c r="J56" s="48" t="s">
        <v>431</v>
      </c>
    </row>
    <row r="57" ht="13.5" spans="1:10">
      <c r="A57" s="37"/>
      <c r="B57" s="37"/>
      <c r="C57" s="37" t="s">
        <v>312</v>
      </c>
      <c r="D57" s="47" t="s">
        <v>323</v>
      </c>
      <c r="E57" s="48" t="s">
        <v>389</v>
      </c>
      <c r="F57" s="40" t="s">
        <v>315</v>
      </c>
      <c r="G57" s="25" t="s">
        <v>316</v>
      </c>
      <c r="H57" s="40" t="s">
        <v>317</v>
      </c>
      <c r="I57" s="40" t="s">
        <v>318</v>
      </c>
      <c r="J57" s="48" t="s">
        <v>432</v>
      </c>
    </row>
    <row r="58" ht="13.5" spans="1:10">
      <c r="A58" s="37"/>
      <c r="B58" s="37"/>
      <c r="C58" s="37" t="s">
        <v>326</v>
      </c>
      <c r="D58" s="47" t="s">
        <v>327</v>
      </c>
      <c r="E58" s="48" t="s">
        <v>433</v>
      </c>
      <c r="F58" s="40" t="s">
        <v>315</v>
      </c>
      <c r="G58" s="25" t="s">
        <v>316</v>
      </c>
      <c r="H58" s="40" t="s">
        <v>317</v>
      </c>
      <c r="I58" s="40" t="s">
        <v>318</v>
      </c>
      <c r="J58" s="48" t="s">
        <v>434</v>
      </c>
    </row>
    <row r="59" ht="13.5" spans="1:10">
      <c r="A59" s="37"/>
      <c r="B59" s="37"/>
      <c r="C59" s="37" t="s">
        <v>332</v>
      </c>
      <c r="D59" s="47" t="s">
        <v>333</v>
      </c>
      <c r="E59" s="48" t="s">
        <v>435</v>
      </c>
      <c r="F59" s="40" t="s">
        <v>329</v>
      </c>
      <c r="G59" s="25" t="s">
        <v>349</v>
      </c>
      <c r="H59" s="40" t="s">
        <v>317</v>
      </c>
      <c r="I59" s="40" t="s">
        <v>318</v>
      </c>
      <c r="J59" s="48" t="s">
        <v>436</v>
      </c>
    </row>
    <row r="60" ht="39" customHeight="1" spans="1:10">
      <c r="A60" s="46" t="s">
        <v>297</v>
      </c>
      <c r="B60" s="37" t="s">
        <v>437</v>
      </c>
      <c r="C60" s="37"/>
      <c r="D60" s="37"/>
      <c r="E60" s="37"/>
      <c r="F60" s="37"/>
      <c r="G60" s="37"/>
      <c r="H60" s="37"/>
      <c r="I60" s="37"/>
      <c r="J60" s="37"/>
    </row>
    <row r="61" ht="13.5" spans="1:10">
      <c r="A61" s="37"/>
      <c r="B61" s="37"/>
      <c r="C61" s="37" t="s">
        <v>312</v>
      </c>
      <c r="D61" s="47" t="s">
        <v>313</v>
      </c>
      <c r="E61" s="48" t="s">
        <v>438</v>
      </c>
      <c r="F61" s="40" t="s">
        <v>329</v>
      </c>
      <c r="G61" s="25" t="s">
        <v>355</v>
      </c>
      <c r="H61" s="40" t="s">
        <v>385</v>
      </c>
      <c r="I61" s="40" t="s">
        <v>318</v>
      </c>
      <c r="J61" s="48" t="s">
        <v>439</v>
      </c>
    </row>
    <row r="62" ht="13.5" spans="1:10">
      <c r="A62" s="37"/>
      <c r="B62" s="37"/>
      <c r="C62" s="37" t="s">
        <v>312</v>
      </c>
      <c r="D62" s="47" t="s">
        <v>313</v>
      </c>
      <c r="E62" s="48" t="s">
        <v>440</v>
      </c>
      <c r="F62" s="40" t="s">
        <v>329</v>
      </c>
      <c r="G62" s="25" t="s">
        <v>441</v>
      </c>
      <c r="H62" s="40" t="s">
        <v>442</v>
      </c>
      <c r="I62" s="40" t="s">
        <v>318</v>
      </c>
      <c r="J62" s="48" t="s">
        <v>443</v>
      </c>
    </row>
    <row r="63" ht="13.5" spans="1:10">
      <c r="A63" s="37"/>
      <c r="B63" s="37"/>
      <c r="C63" s="37" t="s">
        <v>312</v>
      </c>
      <c r="D63" s="47" t="s">
        <v>320</v>
      </c>
      <c r="E63" s="48" t="s">
        <v>444</v>
      </c>
      <c r="F63" s="40" t="s">
        <v>329</v>
      </c>
      <c r="G63" s="25" t="s">
        <v>445</v>
      </c>
      <c r="H63" s="40" t="s">
        <v>446</v>
      </c>
      <c r="I63" s="40" t="s">
        <v>318</v>
      </c>
      <c r="J63" s="48" t="s">
        <v>447</v>
      </c>
    </row>
    <row r="64" ht="36" customHeight="1" spans="1:10">
      <c r="A64" s="37"/>
      <c r="B64" s="37"/>
      <c r="C64" s="37" t="s">
        <v>326</v>
      </c>
      <c r="D64" s="47" t="s">
        <v>448</v>
      </c>
      <c r="E64" s="48" t="s">
        <v>449</v>
      </c>
      <c r="F64" s="40" t="s">
        <v>329</v>
      </c>
      <c r="G64" s="25" t="s">
        <v>355</v>
      </c>
      <c r="H64" s="40" t="s">
        <v>385</v>
      </c>
      <c r="I64" s="40" t="s">
        <v>318</v>
      </c>
      <c r="J64" s="48" t="s">
        <v>450</v>
      </c>
    </row>
    <row r="65" ht="37" customHeight="1" spans="1:10">
      <c r="A65" s="37"/>
      <c r="B65" s="37"/>
      <c r="C65" s="37" t="s">
        <v>332</v>
      </c>
      <c r="D65" s="47" t="s">
        <v>333</v>
      </c>
      <c r="E65" s="48" t="s">
        <v>451</v>
      </c>
      <c r="F65" s="40" t="s">
        <v>329</v>
      </c>
      <c r="G65" s="25" t="s">
        <v>352</v>
      </c>
      <c r="H65" s="40" t="s">
        <v>317</v>
      </c>
      <c r="I65" s="40" t="s">
        <v>318</v>
      </c>
      <c r="J65" s="48" t="s">
        <v>452</v>
      </c>
    </row>
    <row r="66" ht="90" spans="1:10">
      <c r="A66" s="46" t="s">
        <v>278</v>
      </c>
      <c r="B66" s="37" t="s">
        <v>453</v>
      </c>
      <c r="C66" s="37"/>
      <c r="D66" s="37"/>
      <c r="E66" s="37"/>
      <c r="F66" s="37"/>
      <c r="G66" s="37"/>
      <c r="H66" s="37"/>
      <c r="I66" s="37"/>
      <c r="J66" s="37"/>
    </row>
    <row r="67" ht="13.5" spans="1:10">
      <c r="A67" s="37"/>
      <c r="B67" s="37"/>
      <c r="C67" s="37" t="s">
        <v>312</v>
      </c>
      <c r="D67" s="47" t="s">
        <v>313</v>
      </c>
      <c r="E67" s="48" t="s">
        <v>454</v>
      </c>
      <c r="F67" s="40" t="s">
        <v>329</v>
      </c>
      <c r="G67" s="25" t="s">
        <v>355</v>
      </c>
      <c r="H67" s="40" t="s">
        <v>385</v>
      </c>
      <c r="I67" s="40" t="s">
        <v>318</v>
      </c>
      <c r="J67" s="48" t="s">
        <v>455</v>
      </c>
    </row>
    <row r="68" ht="13.5" spans="1:10">
      <c r="A68" s="37"/>
      <c r="B68" s="37"/>
      <c r="C68" s="37" t="s">
        <v>312</v>
      </c>
      <c r="D68" s="47" t="s">
        <v>313</v>
      </c>
      <c r="E68" s="48" t="s">
        <v>456</v>
      </c>
      <c r="F68" s="40" t="s">
        <v>329</v>
      </c>
      <c r="G68" s="25" t="s">
        <v>355</v>
      </c>
      <c r="H68" s="40" t="s">
        <v>385</v>
      </c>
      <c r="I68" s="40" t="s">
        <v>318</v>
      </c>
      <c r="J68" s="48" t="s">
        <v>457</v>
      </c>
    </row>
    <row r="69" ht="13.5" spans="1:10">
      <c r="A69" s="37"/>
      <c r="B69" s="37"/>
      <c r="C69" s="37" t="s">
        <v>312</v>
      </c>
      <c r="D69" s="47" t="s">
        <v>323</v>
      </c>
      <c r="E69" s="48" t="s">
        <v>389</v>
      </c>
      <c r="F69" s="40" t="s">
        <v>315</v>
      </c>
      <c r="G69" s="25" t="s">
        <v>316</v>
      </c>
      <c r="H69" s="40" t="s">
        <v>317</v>
      </c>
      <c r="I69" s="40" t="s">
        <v>318</v>
      </c>
      <c r="J69" s="48" t="s">
        <v>390</v>
      </c>
    </row>
    <row r="70" ht="13.5" spans="1:10">
      <c r="A70" s="37"/>
      <c r="B70" s="37"/>
      <c r="C70" s="37" t="s">
        <v>326</v>
      </c>
      <c r="D70" s="47" t="s">
        <v>327</v>
      </c>
      <c r="E70" s="48" t="s">
        <v>458</v>
      </c>
      <c r="F70" s="40" t="s">
        <v>315</v>
      </c>
      <c r="G70" s="25" t="s">
        <v>316</v>
      </c>
      <c r="H70" s="40" t="s">
        <v>317</v>
      </c>
      <c r="I70" s="40" t="s">
        <v>318</v>
      </c>
      <c r="J70" s="48" t="s">
        <v>459</v>
      </c>
    </row>
    <row r="71" ht="13.5" spans="1:10">
      <c r="A71" s="37"/>
      <c r="B71" s="37"/>
      <c r="C71" s="37" t="s">
        <v>332</v>
      </c>
      <c r="D71" s="47" t="s">
        <v>333</v>
      </c>
      <c r="E71" s="48" t="s">
        <v>399</v>
      </c>
      <c r="F71" s="40" t="s">
        <v>329</v>
      </c>
      <c r="G71" s="25" t="s">
        <v>349</v>
      </c>
      <c r="H71" s="40" t="s">
        <v>317</v>
      </c>
      <c r="I71" s="40" t="s">
        <v>318</v>
      </c>
      <c r="J71" s="48" t="s">
        <v>460</v>
      </c>
    </row>
    <row r="72" ht="114" customHeight="1" spans="1:10">
      <c r="A72" s="46" t="s">
        <v>280</v>
      </c>
      <c r="B72" s="37" t="s">
        <v>461</v>
      </c>
      <c r="C72" s="37"/>
      <c r="D72" s="37"/>
      <c r="E72" s="37"/>
      <c r="F72" s="37"/>
      <c r="G72" s="37"/>
      <c r="H72" s="37"/>
      <c r="I72" s="37"/>
      <c r="J72" s="37"/>
    </row>
    <row r="73" ht="33.75" spans="1:10">
      <c r="A73" s="37"/>
      <c r="B73" s="37"/>
      <c r="C73" s="37" t="s">
        <v>312</v>
      </c>
      <c r="D73" s="47" t="s">
        <v>320</v>
      </c>
      <c r="E73" s="48" t="s">
        <v>462</v>
      </c>
      <c r="F73" s="40" t="s">
        <v>315</v>
      </c>
      <c r="G73" s="25" t="s">
        <v>316</v>
      </c>
      <c r="H73" s="40" t="s">
        <v>317</v>
      </c>
      <c r="I73" s="40" t="s">
        <v>318</v>
      </c>
      <c r="J73" s="49" t="s">
        <v>463</v>
      </c>
    </row>
    <row r="74" ht="33.75" spans="1:10">
      <c r="A74" s="37"/>
      <c r="B74" s="37"/>
      <c r="C74" s="37" t="s">
        <v>312</v>
      </c>
      <c r="D74" s="47" t="s">
        <v>320</v>
      </c>
      <c r="E74" s="48" t="s">
        <v>464</v>
      </c>
      <c r="F74" s="40" t="s">
        <v>315</v>
      </c>
      <c r="G74" s="25" t="s">
        <v>316</v>
      </c>
      <c r="H74" s="40" t="s">
        <v>317</v>
      </c>
      <c r="I74" s="40" t="s">
        <v>318</v>
      </c>
      <c r="J74" s="49" t="s">
        <v>465</v>
      </c>
    </row>
    <row r="75" ht="33.75" spans="1:10">
      <c r="A75" s="37"/>
      <c r="B75" s="37"/>
      <c r="C75" s="37" t="s">
        <v>312</v>
      </c>
      <c r="D75" s="47" t="s">
        <v>323</v>
      </c>
      <c r="E75" s="48" t="s">
        <v>466</v>
      </c>
      <c r="F75" s="40" t="s">
        <v>315</v>
      </c>
      <c r="G75" s="25" t="s">
        <v>316</v>
      </c>
      <c r="H75" s="40" t="s">
        <v>317</v>
      </c>
      <c r="I75" s="40" t="s">
        <v>318</v>
      </c>
      <c r="J75" s="49" t="s">
        <v>467</v>
      </c>
    </row>
    <row r="76" ht="13.5" spans="1:10">
      <c r="A76" s="37"/>
      <c r="B76" s="37"/>
      <c r="C76" s="37" t="s">
        <v>326</v>
      </c>
      <c r="D76" s="47" t="s">
        <v>396</v>
      </c>
      <c r="E76" s="48" t="s">
        <v>468</v>
      </c>
      <c r="F76" s="40" t="s">
        <v>329</v>
      </c>
      <c r="G76" s="25" t="s">
        <v>50</v>
      </c>
      <c r="H76" s="40" t="s">
        <v>469</v>
      </c>
      <c r="I76" s="40" t="s">
        <v>318</v>
      </c>
      <c r="J76" s="48" t="s">
        <v>470</v>
      </c>
    </row>
    <row r="77" ht="39" customHeight="1" spans="1:10">
      <c r="A77" s="37"/>
      <c r="B77" s="37"/>
      <c r="C77" s="37" t="s">
        <v>332</v>
      </c>
      <c r="D77" s="47" t="s">
        <v>333</v>
      </c>
      <c r="E77" s="48" t="s">
        <v>471</v>
      </c>
      <c r="F77" s="40" t="s">
        <v>329</v>
      </c>
      <c r="G77" s="25" t="s">
        <v>349</v>
      </c>
      <c r="H77" s="40" t="s">
        <v>317</v>
      </c>
      <c r="I77" s="40" t="s">
        <v>318</v>
      </c>
      <c r="J77" s="49" t="s">
        <v>472</v>
      </c>
    </row>
    <row r="78" ht="85" customHeight="1" spans="1:10">
      <c r="A78" s="46" t="s">
        <v>259</v>
      </c>
      <c r="B78" s="37" t="s">
        <v>473</v>
      </c>
      <c r="C78" s="37"/>
      <c r="D78" s="37"/>
      <c r="E78" s="37"/>
      <c r="F78" s="37"/>
      <c r="G78" s="37"/>
      <c r="H78" s="37"/>
      <c r="I78" s="37"/>
      <c r="J78" s="37"/>
    </row>
    <row r="79" ht="39" customHeight="1" spans="1:10">
      <c r="A79" s="37"/>
      <c r="B79" s="37"/>
      <c r="C79" s="37" t="s">
        <v>312</v>
      </c>
      <c r="D79" s="47" t="s">
        <v>320</v>
      </c>
      <c r="E79" s="48" t="s">
        <v>474</v>
      </c>
      <c r="F79" s="40" t="s">
        <v>329</v>
      </c>
      <c r="G79" s="25" t="s">
        <v>475</v>
      </c>
      <c r="H79" s="40" t="s">
        <v>476</v>
      </c>
      <c r="I79" s="40" t="s">
        <v>318</v>
      </c>
      <c r="J79" s="48" t="s">
        <v>477</v>
      </c>
    </row>
    <row r="80" ht="13.5" spans="1:10">
      <c r="A80" s="37"/>
      <c r="B80" s="37"/>
      <c r="C80" s="37" t="s">
        <v>312</v>
      </c>
      <c r="D80" s="47" t="s">
        <v>320</v>
      </c>
      <c r="E80" s="48" t="s">
        <v>478</v>
      </c>
      <c r="F80" s="40" t="s">
        <v>329</v>
      </c>
      <c r="G80" s="25" t="s">
        <v>475</v>
      </c>
      <c r="H80" s="40" t="s">
        <v>317</v>
      </c>
      <c r="I80" s="40" t="s">
        <v>318</v>
      </c>
      <c r="J80" s="48" t="s">
        <v>479</v>
      </c>
    </row>
    <row r="81" ht="13.5" spans="1:10">
      <c r="A81" s="37"/>
      <c r="B81" s="37"/>
      <c r="C81" s="37" t="s">
        <v>326</v>
      </c>
      <c r="D81" s="47" t="s">
        <v>448</v>
      </c>
      <c r="E81" s="48" t="s">
        <v>480</v>
      </c>
      <c r="F81" s="40" t="s">
        <v>329</v>
      </c>
      <c r="G81" s="25" t="s">
        <v>481</v>
      </c>
      <c r="H81" s="40" t="s">
        <v>406</v>
      </c>
      <c r="I81" s="40" t="s">
        <v>318</v>
      </c>
      <c r="J81" s="48" t="s">
        <v>482</v>
      </c>
    </row>
    <row r="82" ht="30" customHeight="1" spans="1:10">
      <c r="A82" s="37"/>
      <c r="B82" s="37"/>
      <c r="C82" s="37" t="s">
        <v>326</v>
      </c>
      <c r="D82" s="47" t="s">
        <v>327</v>
      </c>
      <c r="E82" s="48" t="s">
        <v>348</v>
      </c>
      <c r="F82" s="40" t="s">
        <v>329</v>
      </c>
      <c r="G82" s="25" t="s">
        <v>335</v>
      </c>
      <c r="H82" s="40" t="s">
        <v>317</v>
      </c>
      <c r="I82" s="40" t="s">
        <v>318</v>
      </c>
      <c r="J82" s="48" t="s">
        <v>483</v>
      </c>
    </row>
    <row r="83" ht="13.5" spans="1:10">
      <c r="A83" s="37"/>
      <c r="B83" s="37"/>
      <c r="C83" s="37" t="s">
        <v>332</v>
      </c>
      <c r="D83" s="47" t="s">
        <v>333</v>
      </c>
      <c r="E83" s="48" t="s">
        <v>351</v>
      </c>
      <c r="F83" s="40" t="s">
        <v>329</v>
      </c>
      <c r="G83" s="25" t="s">
        <v>349</v>
      </c>
      <c r="H83" s="40" t="s">
        <v>317</v>
      </c>
      <c r="I83" s="40" t="s">
        <v>318</v>
      </c>
      <c r="J83" s="48" t="s">
        <v>353</v>
      </c>
    </row>
    <row r="84" ht="57" customHeight="1" spans="1:10">
      <c r="A84" s="46" t="s">
        <v>293</v>
      </c>
      <c r="B84" s="37" t="s">
        <v>484</v>
      </c>
      <c r="C84" s="37"/>
      <c r="D84" s="37"/>
      <c r="E84" s="37"/>
      <c r="F84" s="37"/>
      <c r="G84" s="37"/>
      <c r="H84" s="37"/>
      <c r="I84" s="37"/>
      <c r="J84" s="37"/>
    </row>
    <row r="85" ht="13.5" spans="1:10">
      <c r="A85" s="37"/>
      <c r="B85" s="37"/>
      <c r="C85" s="37" t="s">
        <v>312</v>
      </c>
      <c r="D85" s="47" t="s">
        <v>313</v>
      </c>
      <c r="E85" s="48" t="s">
        <v>485</v>
      </c>
      <c r="F85" s="40" t="s">
        <v>329</v>
      </c>
      <c r="G85" s="25" t="s">
        <v>355</v>
      </c>
      <c r="H85" s="40" t="s">
        <v>385</v>
      </c>
      <c r="I85" s="40" t="s">
        <v>318</v>
      </c>
      <c r="J85" s="48" t="s">
        <v>486</v>
      </c>
    </row>
    <row r="86" ht="13.5" spans="1:10">
      <c r="A86" s="37"/>
      <c r="B86" s="37"/>
      <c r="C86" s="37" t="s">
        <v>312</v>
      </c>
      <c r="D86" s="47" t="s">
        <v>313</v>
      </c>
      <c r="E86" s="48" t="s">
        <v>487</v>
      </c>
      <c r="F86" s="40" t="s">
        <v>329</v>
      </c>
      <c r="G86" s="25" t="s">
        <v>339</v>
      </c>
      <c r="H86" s="40" t="s">
        <v>488</v>
      </c>
      <c r="I86" s="40" t="s">
        <v>318</v>
      </c>
      <c r="J86" s="48" t="s">
        <v>489</v>
      </c>
    </row>
    <row r="87" ht="13.5" spans="1:10">
      <c r="A87" s="37"/>
      <c r="B87" s="37"/>
      <c r="C87" s="37" t="s">
        <v>312</v>
      </c>
      <c r="D87" s="47" t="s">
        <v>320</v>
      </c>
      <c r="E87" s="48" t="s">
        <v>490</v>
      </c>
      <c r="F87" s="40" t="s">
        <v>315</v>
      </c>
      <c r="G87" s="25" t="s">
        <v>316</v>
      </c>
      <c r="H87" s="40" t="s">
        <v>317</v>
      </c>
      <c r="I87" s="40" t="s">
        <v>318</v>
      </c>
      <c r="J87" s="48" t="s">
        <v>491</v>
      </c>
    </row>
    <row r="88" ht="13.5" spans="1:10">
      <c r="A88" s="37"/>
      <c r="B88" s="37"/>
      <c r="C88" s="37" t="s">
        <v>326</v>
      </c>
      <c r="D88" s="47" t="s">
        <v>327</v>
      </c>
      <c r="E88" s="48" t="s">
        <v>492</v>
      </c>
      <c r="F88" s="40" t="s">
        <v>404</v>
      </c>
      <c r="G88" s="25" t="s">
        <v>70</v>
      </c>
      <c r="H88" s="40" t="s">
        <v>317</v>
      </c>
      <c r="I88" s="40" t="s">
        <v>318</v>
      </c>
      <c r="J88" s="48" t="s">
        <v>493</v>
      </c>
    </row>
    <row r="89" ht="13.5" spans="1:10">
      <c r="A89" s="37"/>
      <c r="B89" s="37"/>
      <c r="C89" s="37" t="s">
        <v>332</v>
      </c>
      <c r="D89" s="47" t="s">
        <v>333</v>
      </c>
      <c r="E89" s="48" t="s">
        <v>373</v>
      </c>
      <c r="F89" s="40" t="s">
        <v>329</v>
      </c>
      <c r="G89" s="25" t="s">
        <v>349</v>
      </c>
      <c r="H89" s="40" t="s">
        <v>317</v>
      </c>
      <c r="I89" s="40" t="s">
        <v>318</v>
      </c>
      <c r="J89" s="48" t="s">
        <v>494</v>
      </c>
    </row>
    <row r="90" ht="111" customHeight="1" spans="1:10">
      <c r="A90" s="46" t="s">
        <v>270</v>
      </c>
      <c r="B90" s="37" t="s">
        <v>495</v>
      </c>
      <c r="C90" s="37"/>
      <c r="D90" s="37"/>
      <c r="E90" s="37"/>
      <c r="F90" s="37"/>
      <c r="G90" s="37"/>
      <c r="H90" s="37"/>
      <c r="I90" s="37"/>
      <c r="J90" s="37"/>
    </row>
    <row r="91" ht="13.5" spans="1:10">
      <c r="A91" s="37"/>
      <c r="B91" s="37"/>
      <c r="C91" s="37" t="s">
        <v>312</v>
      </c>
      <c r="D91" s="47" t="s">
        <v>313</v>
      </c>
      <c r="E91" s="48" t="s">
        <v>496</v>
      </c>
      <c r="F91" s="40" t="s">
        <v>315</v>
      </c>
      <c r="G91" s="25" t="s">
        <v>497</v>
      </c>
      <c r="H91" s="40" t="s">
        <v>428</v>
      </c>
      <c r="I91" s="40" t="s">
        <v>318</v>
      </c>
      <c r="J91" s="48" t="s">
        <v>498</v>
      </c>
    </row>
    <row r="92" ht="13.5" spans="1:10">
      <c r="A92" s="37"/>
      <c r="B92" s="37"/>
      <c r="C92" s="37" t="s">
        <v>312</v>
      </c>
      <c r="D92" s="47" t="s">
        <v>313</v>
      </c>
      <c r="E92" s="48" t="s">
        <v>499</v>
      </c>
      <c r="F92" s="40" t="s">
        <v>315</v>
      </c>
      <c r="G92" s="25" t="s">
        <v>500</v>
      </c>
      <c r="H92" s="40" t="s">
        <v>428</v>
      </c>
      <c r="I92" s="40" t="s">
        <v>318</v>
      </c>
      <c r="J92" s="48" t="s">
        <v>501</v>
      </c>
    </row>
    <row r="93" ht="13.5" spans="1:10">
      <c r="A93" s="37"/>
      <c r="B93" s="37"/>
      <c r="C93" s="37" t="s">
        <v>312</v>
      </c>
      <c r="D93" s="47" t="s">
        <v>313</v>
      </c>
      <c r="E93" s="48" t="s">
        <v>502</v>
      </c>
      <c r="F93" s="40" t="s">
        <v>315</v>
      </c>
      <c r="G93" s="25" t="s">
        <v>50</v>
      </c>
      <c r="H93" s="40" t="s">
        <v>428</v>
      </c>
      <c r="I93" s="40" t="s">
        <v>318</v>
      </c>
      <c r="J93" s="48" t="s">
        <v>503</v>
      </c>
    </row>
    <row r="94" ht="13.5" spans="1:10">
      <c r="A94" s="37"/>
      <c r="B94" s="37"/>
      <c r="C94" s="37" t="s">
        <v>312</v>
      </c>
      <c r="D94" s="47" t="s">
        <v>313</v>
      </c>
      <c r="E94" s="48" t="s">
        <v>504</v>
      </c>
      <c r="F94" s="40" t="s">
        <v>315</v>
      </c>
      <c r="G94" s="25" t="s">
        <v>46</v>
      </c>
      <c r="H94" s="40" t="s">
        <v>385</v>
      </c>
      <c r="I94" s="40" t="s">
        <v>318</v>
      </c>
      <c r="J94" s="48" t="s">
        <v>505</v>
      </c>
    </row>
    <row r="95" ht="30" customHeight="1" spans="1:10">
      <c r="A95" s="37"/>
      <c r="B95" s="37"/>
      <c r="C95" s="37" t="s">
        <v>312</v>
      </c>
      <c r="D95" s="47" t="s">
        <v>320</v>
      </c>
      <c r="E95" s="48" t="s">
        <v>506</v>
      </c>
      <c r="F95" s="40" t="s">
        <v>329</v>
      </c>
      <c r="G95" s="25" t="s">
        <v>47</v>
      </c>
      <c r="H95" s="40" t="s">
        <v>385</v>
      </c>
      <c r="I95" s="40" t="s">
        <v>318</v>
      </c>
      <c r="J95" s="48" t="s">
        <v>507</v>
      </c>
    </row>
    <row r="96" ht="13.5" spans="1:10">
      <c r="A96" s="37"/>
      <c r="B96" s="37"/>
      <c r="C96" s="37" t="s">
        <v>326</v>
      </c>
      <c r="D96" s="47" t="s">
        <v>327</v>
      </c>
      <c r="E96" s="48" t="s">
        <v>508</v>
      </c>
      <c r="F96" s="40" t="s">
        <v>315</v>
      </c>
      <c r="G96" s="25" t="s">
        <v>48</v>
      </c>
      <c r="H96" s="40" t="s">
        <v>476</v>
      </c>
      <c r="I96" s="40" t="s">
        <v>318</v>
      </c>
      <c r="J96" s="48" t="s">
        <v>509</v>
      </c>
    </row>
    <row r="97" ht="13.5" spans="1:10">
      <c r="A97" s="37"/>
      <c r="B97" s="37"/>
      <c r="C97" s="37" t="s">
        <v>332</v>
      </c>
      <c r="D97" s="47" t="s">
        <v>333</v>
      </c>
      <c r="E97" s="48" t="s">
        <v>510</v>
      </c>
      <c r="F97" s="40" t="s">
        <v>329</v>
      </c>
      <c r="G97" s="25" t="s">
        <v>352</v>
      </c>
      <c r="H97" s="40" t="s">
        <v>317</v>
      </c>
      <c r="I97" s="40" t="s">
        <v>318</v>
      </c>
      <c r="J97" s="48" t="s">
        <v>511</v>
      </c>
    </row>
    <row r="98" ht="13.5" spans="1:10">
      <c r="A98" s="37"/>
      <c r="B98" s="37"/>
      <c r="C98" s="37" t="s">
        <v>332</v>
      </c>
      <c r="D98" s="47" t="s">
        <v>333</v>
      </c>
      <c r="E98" s="48" t="s">
        <v>512</v>
      </c>
      <c r="F98" s="40" t="s">
        <v>329</v>
      </c>
      <c r="G98" s="25" t="s">
        <v>352</v>
      </c>
      <c r="H98" s="40" t="s">
        <v>317</v>
      </c>
      <c r="I98" s="40" t="s">
        <v>318</v>
      </c>
      <c r="J98" s="48" t="s">
        <v>513</v>
      </c>
    </row>
    <row r="99" ht="51" customHeight="1" spans="1:10">
      <c r="A99" s="46" t="s">
        <v>282</v>
      </c>
      <c r="B99" s="37" t="s">
        <v>514</v>
      </c>
      <c r="C99" s="37"/>
      <c r="D99" s="37"/>
      <c r="E99" s="37"/>
      <c r="F99" s="37"/>
      <c r="G99" s="37"/>
      <c r="H99" s="37"/>
      <c r="I99" s="37"/>
      <c r="J99" s="37"/>
    </row>
    <row r="100" ht="13.5" spans="1:10">
      <c r="A100" s="37"/>
      <c r="B100" s="37"/>
      <c r="C100" s="37" t="s">
        <v>312</v>
      </c>
      <c r="D100" s="47" t="s">
        <v>313</v>
      </c>
      <c r="E100" s="48" t="s">
        <v>515</v>
      </c>
      <c r="F100" s="40" t="s">
        <v>329</v>
      </c>
      <c r="G100" s="25" t="s">
        <v>516</v>
      </c>
      <c r="H100" s="40" t="s">
        <v>428</v>
      </c>
      <c r="I100" s="40" t="s">
        <v>318</v>
      </c>
      <c r="J100" s="48" t="s">
        <v>517</v>
      </c>
    </row>
    <row r="101" ht="13.5" spans="1:10">
      <c r="A101" s="37"/>
      <c r="B101" s="37"/>
      <c r="C101" s="37" t="s">
        <v>312</v>
      </c>
      <c r="D101" s="47" t="s">
        <v>320</v>
      </c>
      <c r="E101" s="48" t="s">
        <v>518</v>
      </c>
      <c r="F101" s="40" t="s">
        <v>315</v>
      </c>
      <c r="G101" s="25" t="s">
        <v>316</v>
      </c>
      <c r="H101" s="40" t="s">
        <v>317</v>
      </c>
      <c r="I101" s="40" t="s">
        <v>318</v>
      </c>
      <c r="J101" s="48" t="s">
        <v>519</v>
      </c>
    </row>
    <row r="102" ht="13.5" spans="1:10">
      <c r="A102" s="37"/>
      <c r="B102" s="37"/>
      <c r="C102" s="37" t="s">
        <v>312</v>
      </c>
      <c r="D102" s="47" t="s">
        <v>320</v>
      </c>
      <c r="E102" s="48" t="s">
        <v>520</v>
      </c>
      <c r="F102" s="40" t="s">
        <v>315</v>
      </c>
      <c r="G102" s="25" t="s">
        <v>316</v>
      </c>
      <c r="H102" s="40" t="s">
        <v>317</v>
      </c>
      <c r="I102" s="40" t="s">
        <v>318</v>
      </c>
      <c r="J102" s="48" t="s">
        <v>521</v>
      </c>
    </row>
    <row r="103" ht="13.5" spans="1:10">
      <c r="A103" s="37"/>
      <c r="B103" s="37"/>
      <c r="C103" s="37" t="s">
        <v>312</v>
      </c>
      <c r="D103" s="47" t="s">
        <v>323</v>
      </c>
      <c r="E103" s="48" t="s">
        <v>522</v>
      </c>
      <c r="F103" s="40" t="s">
        <v>315</v>
      </c>
      <c r="G103" s="25" t="s">
        <v>316</v>
      </c>
      <c r="H103" s="40" t="s">
        <v>317</v>
      </c>
      <c r="I103" s="40" t="s">
        <v>318</v>
      </c>
      <c r="J103" s="48" t="s">
        <v>523</v>
      </c>
    </row>
    <row r="104" ht="13.5" spans="1:10">
      <c r="A104" s="37"/>
      <c r="B104" s="37"/>
      <c r="C104" s="37" t="s">
        <v>326</v>
      </c>
      <c r="D104" s="47" t="s">
        <v>327</v>
      </c>
      <c r="E104" s="48" t="s">
        <v>524</v>
      </c>
      <c r="F104" s="40" t="s">
        <v>329</v>
      </c>
      <c r="G104" s="25" t="s">
        <v>525</v>
      </c>
      <c r="H104" s="40" t="s">
        <v>317</v>
      </c>
      <c r="I104" s="40" t="s">
        <v>318</v>
      </c>
      <c r="J104" s="48" t="s">
        <v>526</v>
      </c>
    </row>
    <row r="105" ht="13.5" spans="1:10">
      <c r="A105" s="37"/>
      <c r="B105" s="37"/>
      <c r="C105" s="37" t="s">
        <v>332</v>
      </c>
      <c r="D105" s="47" t="s">
        <v>333</v>
      </c>
      <c r="E105" s="48" t="s">
        <v>527</v>
      </c>
      <c r="F105" s="40" t="s">
        <v>329</v>
      </c>
      <c r="G105" s="25" t="s">
        <v>335</v>
      </c>
      <c r="H105" s="40" t="s">
        <v>317</v>
      </c>
      <c r="I105" s="40" t="s">
        <v>318</v>
      </c>
      <c r="J105" s="48" t="s">
        <v>528</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三胖君</cp:lastModifiedBy>
  <dcterms:created xsi:type="dcterms:W3CDTF">2026-03-04T07:11:00Z</dcterms:created>
  <dcterms:modified xsi:type="dcterms:W3CDTF">2026-03-06T07:30:08Z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1A2BD4410B404932A0ABA29347FC20AD_12</vt:lpwstr>
  </property>
  <property fmtid="{D5CDD505-2E9C-101B-9397-08002B2CF9AE}" pid="3" name="KSOProductBuildVer">
    <vt:lpwstr>2052-12.1.0.25225</vt:lpwstr>
  </property>
  <property fmtid="{D5CDD505-2E9C-101B-9397-08002B2CF9AE}" pid="4" name="CalculationRule">
    <vt:i4>0</vt:i4>
  </property>
</Properties>
</file>