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<sst xmlns="http://schemas.openxmlformats.org/spreadsheetml/2006/main" count="1599" uniqueCount="467">
  <si>
    <t>预算01-1表</t>
  </si>
  <si>
    <t>2026年财务收支预算总表部门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</si>
  <si>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</si>
  <si>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</si>
  <si>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</si>
  <si>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</si>
  <si>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</si>
  <si>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</si>
  <si>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</si>
  <si>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</si>
  <si>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</si>
  <si>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</si>
  <si>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</si>
  <si>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</si>
  <si>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</si>
  <si>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</si>
  <si>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</si>
  <si>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</si>
  <si>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</si>
  <si>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</si>
  <si>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</si>
  <si>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</si>
  <si>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</si>
  <si>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</si>
  <si>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</si>
  <si>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</si>
  <si>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</si>
  <si>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</si>
  <si>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</si>
  <si>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</si>
  <si>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</si>
  <si>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</si>
  <si>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</si>
  <si>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</si>
  <si>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</si>
  <si>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</si>
  <si>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</si>
  <si>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</si>
  <si>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</si>
  <si>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</si>
  <si>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</si>
  <si>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</si>
  <si>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</si>
  <si>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</si>
  <si>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</si>
  <si>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552</t>
  </si>
  <si>
    <t>元江哈尼族彝族傣族自治县红河街道</t>
  </si>
  <si>
    <t>552001</t>
  </si>
  <si>
    <t>元江哈尼族彝族傣族自治县人民政府红河街道办事处</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</si>
  <si>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</si>
  <si>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</si>
  <si>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</si>
  <si>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</si>
  <si>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</si>
  <si>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</si>
  <si>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</si>
  <si>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</si>
  <si>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</si>
  <si>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</si>
  <si>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</si>
  <si>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</si>
  <si>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</si>
  <si>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</si>
  <si>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</si>
  <si>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20103</t>
  </si>
  <si>
    <t>政府办公厅（室）及相关机构事务</t>
  </si>
  <si>
    <t>2010301</t>
  </si>
  <si>
    <t>行政运行</t>
  </si>
  <si>
    <t>2010350</t>
  </si>
  <si>
    <t>事业运行</t>
  </si>
  <si>
    <t>20131</t>
  </si>
  <si>
    <t>党委办公厅（室）及相关机构事务</t>
  </si>
  <si>
    <t>2013150</t>
  </si>
  <si>
    <t>20133</t>
  </si>
  <si>
    <t>宣传事务</t>
  </si>
  <si>
    <t>2013350</t>
  </si>
  <si>
    <t>206</t>
  </si>
  <si>
    <t>科学技术支出</t>
  </si>
  <si>
    <t>20604</t>
  </si>
  <si>
    <t>技术研究与开发</t>
  </si>
  <si>
    <t>2060499</t>
  </si>
  <si>
    <t>其他技术研究与开发支出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</si>
  <si>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</si>
  <si>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</si>
  <si>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</si>
  <si>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</si>
  <si>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</si>
  <si>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</si>
  <si>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</si>
  <si>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</si>
  <si>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</si>
  <si>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</si>
  <si>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</si>
  <si>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</si>
  <si>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</si>
  <si>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</si>
  <si>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</si>
  <si>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</si>
  <si>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</si>
  <si>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</si>
  <si>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</si>
  <si>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</si>
  <si>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</si>
  <si>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</si>
  <si>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</si>
  <si>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</si>
  <si>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</si>
  <si>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</si>
  <si>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</si>
  <si>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</si>
  <si>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</si>
  <si>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</si>
  <si>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2130108</t>
  </si>
  <si>
    <t>病虫害控制</t>
  </si>
  <si>
    <t>21302</t>
  </si>
  <si>
    <t>林业和草原</t>
  </si>
  <si>
    <t>2130234</t>
  </si>
  <si>
    <t>林业草原防灾减灾</t>
  </si>
  <si>
    <t>21303</t>
  </si>
  <si>
    <t>水利</t>
  </si>
  <si>
    <t>2130314</t>
  </si>
  <si>
    <t>防汛</t>
  </si>
  <si>
    <t>21305</t>
  </si>
  <si>
    <t>巩固拓展脱贫攻坚成果衔接乡村振兴</t>
  </si>
  <si>
    <t>2130599</t>
  </si>
  <si>
    <t>其他巩固拓展脱贫攻坚成果衔接乡村振兴支出</t>
  </si>
  <si>
    <t>21307</t>
  </si>
  <si>
    <t>农村综合改革</t>
  </si>
  <si>
    <t>2130705</t>
  </si>
  <si>
    <t>对村民委员会和村党支部的补助</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</si>
  <si>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</si>
  <si>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</si>
  <si>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</si>
  <si>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</si>
  <si>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</si>
  <si>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</si>
  <si>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</si>
  <si>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</si>
  <si>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</si>
  <si>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</si>
  <si>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</si>
  <si>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</si>
  <si>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</si>
  <si>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</si>
  <si>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</si>
  <si>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</si>
  <si>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</si>
  <si>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</si>
  <si>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</si>
  <si>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</si>
  <si>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</si>
  <si>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</si>
  <si>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</si>
  <si>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</si>
  <si>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</si>
  <si>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</si>
  <si>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</si>
  <si>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</si>
  <si>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</si>
  <si>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</si>
  <si>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</si>
  <si>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</si>
  <si>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</si>
  <si>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</si>
  <si>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</si>
  <si>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</si>
  <si>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</si>
  <si>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</si>
  <si>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</si>
  <si>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</si>
  <si>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</si>
  <si>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</si>
  <si>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</si>
  <si>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</si>
  <si>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</si>
  <si>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</si>
  <si>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</si>
  <si>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</si>
  <si>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</si>
  <si>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</si>
  <si>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</si>
  <si>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</si>
  <si>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</si>
  <si>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</si>
  <si>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</si>
  <si>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530428210000000016790</t>
  </si>
  <si>
    <t>行政人员支出工资</t>
  </si>
  <si>
    <t>30101</t>
  </si>
  <si>
    <t>基本工资</t>
  </si>
  <si>
    <t>30102</t>
  </si>
  <si>
    <t>津贴补贴</t>
  </si>
  <si>
    <t>30103</t>
  </si>
  <si>
    <t>奖金</t>
  </si>
  <si>
    <t>530428210000000016792</t>
  </si>
  <si>
    <t>社会保障缴费</t>
  </si>
  <si>
    <t>30112</t>
  </si>
  <si>
    <t>其他社会保障缴费</t>
  </si>
  <si>
    <t>30108</t>
  </si>
  <si>
    <t>机关事业单位基本养老保险缴费</t>
  </si>
  <si>
    <t>30110</t>
  </si>
  <si>
    <t>职工基本医疗保险缴费</t>
  </si>
  <si>
    <t>530428210000000016793</t>
  </si>
  <si>
    <t>30113</t>
  </si>
  <si>
    <t>530428210000000016798</t>
  </si>
  <si>
    <t>公车购置及运维费</t>
  </si>
  <si>
    <t>30231</t>
  </si>
  <si>
    <t>公务用车运行维护费</t>
  </si>
  <si>
    <t>530428210000000016799</t>
  </si>
  <si>
    <t>行政人员公务交通补贴</t>
  </si>
  <si>
    <t>30239</t>
  </si>
  <si>
    <t>其他交通费用</t>
  </si>
  <si>
    <t>530428210000000016800</t>
  </si>
  <si>
    <t>工会经费</t>
  </si>
  <si>
    <t>30228</t>
  </si>
  <si>
    <t>530428210000000016801</t>
  </si>
  <si>
    <t>一般公用经费</t>
  </si>
  <si>
    <t>30201</t>
  </si>
  <si>
    <t>办公费</t>
  </si>
  <si>
    <t>30204</t>
  </si>
  <si>
    <t>手续费</t>
  </si>
  <si>
    <t>30205</t>
  </si>
  <si>
    <t>水费</t>
  </si>
  <si>
    <t>30206</t>
  </si>
  <si>
    <t>电费</t>
  </si>
  <si>
    <t>30207</t>
  </si>
  <si>
    <t>邮电费</t>
  </si>
  <si>
    <t>30211</t>
  </si>
  <si>
    <t>差旅费</t>
  </si>
  <si>
    <t>30213</t>
  </si>
  <si>
    <t>维修（护）费</t>
  </si>
  <si>
    <t>30215</t>
  </si>
  <si>
    <t>会议费</t>
  </si>
  <si>
    <t>30216</t>
  </si>
  <si>
    <t>培训费</t>
  </si>
  <si>
    <t>30299</t>
  </si>
  <si>
    <t>其他商品和服务支出</t>
  </si>
  <si>
    <t>530428231100001454655</t>
  </si>
  <si>
    <t>离退休生活补助</t>
  </si>
  <si>
    <t>30305</t>
  </si>
  <si>
    <t>生活补助</t>
  </si>
  <si>
    <t>530428231100001454656</t>
  </si>
  <si>
    <t>综合效能考核奖</t>
  </si>
  <si>
    <t>530428241100002172362</t>
  </si>
  <si>
    <t>职业年金经费</t>
  </si>
  <si>
    <t>30109</t>
  </si>
  <si>
    <t>职业年金缴费</t>
  </si>
  <si>
    <t>530428241100002239177</t>
  </si>
  <si>
    <t>乡村振兴工作队员生活补助经费</t>
  </si>
  <si>
    <t>530428251100003599031</t>
  </si>
  <si>
    <t>社区干部待遇（三保支出）经费</t>
  </si>
  <si>
    <t>530428251100003599374</t>
  </si>
  <si>
    <t>村（社区）组（居）干部待遇（刚性支出）经费</t>
  </si>
  <si>
    <t>530428251100003599773</t>
  </si>
  <si>
    <t>小组干部待遇（三保支出）经费</t>
  </si>
  <si>
    <t>530428251100003600342</t>
  </si>
  <si>
    <t>社区运转经费</t>
  </si>
  <si>
    <t>530428251100003600467</t>
  </si>
  <si>
    <t>村（居）小组工作经费</t>
  </si>
  <si>
    <t>530428251100003623444</t>
  </si>
  <si>
    <t>30217</t>
  </si>
  <si>
    <t>530428261100005003145</t>
  </si>
  <si>
    <t>村（社区）干部绩效经费</t>
  </si>
  <si>
    <t>30199</t>
  </si>
  <si>
    <t>其他工资福利支出</t>
  </si>
  <si>
    <t>530428261100005003336</t>
  </si>
  <si>
    <t>村（社区）干部保险经费</t>
  </si>
  <si>
    <t>530428261100005113047</t>
  </si>
  <si>
    <t>奖励性绩效工资</t>
  </si>
  <si>
    <t>30107</t>
  </si>
  <si>
    <t>绩效工资</t>
  </si>
  <si>
    <t>530428261100005113048</t>
  </si>
  <si>
    <t>事业人员支出工资</t>
  </si>
  <si>
    <t>预算05-1表</t>
  </si>
  <si>
    <t>2026年部门项目支出预算表</t>
  </si>
  <si>
    <t>项目分类</t>
  </si>
  <si>
    <t>项目单位</t>
  </si>
  <si>
    <t>本年拨款</t>
  </si>
  <si>
    <t>其中：本次下达</t>
  </si>
  <si>
    <t>非税安排经费</t>
  </si>
  <si>
    <t>313 事业发展类</t>
  </si>
  <si>
    <t>530428241100002239791</t>
  </si>
  <si>
    <t>30226</t>
  </si>
  <si>
    <t>劳务费</t>
  </si>
  <si>
    <t>30227</t>
  </si>
  <si>
    <t>委托业务费</t>
  </si>
  <si>
    <t>机关事业单位职工遗属生活补助资金</t>
  </si>
  <si>
    <t>312 民生类</t>
  </si>
  <si>
    <t>530428241100002230169</t>
  </si>
  <si>
    <t>社区干部保险补助冬春救助定向疫情防控整改支出经费</t>
  </si>
  <si>
    <t>311 专项业务类</t>
  </si>
  <si>
    <t>530428251100003623171</t>
  </si>
  <si>
    <t>自有资金安排支出项目经费</t>
  </si>
  <si>
    <t>530428231100001306832</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</si>
  <si>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</si>
  <si>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</si>
  <si>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</si>
  <si>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</si>
  <si>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</si>
  <si>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</si>
  <si>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</si>
  <si>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</si>
  <si>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</si>
  <si>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</si>
  <si>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</si>
  <si>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</si>
  <si>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2026拟开展以下工作：1、协商在基层委员活动室建设工作支出2500元；2、院坝协商调研工作支出13000元；3、 乡镇纪检工作支出12000元；4、平安元江工作支出10000元；5、玉磨铁路护路工作支出10000元；6、农村党员培训工作支出10000元；7、新时代文明实践志愿服务工作支出35000元；8、基层团建工作支出8000元；9、自然灾害救灾工作支出10000元；10、严重精神病障碍患者管理工作支出250000元；11、第五次全国经济普查两员补贴支出2400元；12、第五次全国经济普查工作支出5800.00元；13、城乡住户一体化调查培训工作支出5000元；14、元江畜牧队驾校训练场地征地工作支出2000元；15、地质灾害群测群防工作支出1300元；16、乡村公路维护经费30000元；17、乡村公路养护维修工作差旅费支出2000元；18、红河科普示范社区创建工作支出20000.00元；19、信访维稳工作支出30000元；20、综治维稳工作支出50000元；21防意识形态涉透工作支出10000元；22、宗教工作支出6000元；23、重点场所团结工作支出20000元；24、项目施工协调服务支出50000元，合计370000元。</t>
  </si>
  <si>
    <t>产出指标</t>
  </si>
  <si>
    <t>数量指标</t>
  </si>
  <si>
    <t>自有资金安排工作方向数</t>
  </si>
  <si>
    <t>=</t>
  </si>
  <si>
    <t>96</t>
  </si>
  <si>
    <t>个</t>
  </si>
  <si>
    <t>定量指标</t>
  </si>
  <si>
    <t>反映年度需要完成的经济建设社会发展方向数。</t>
  </si>
  <si>
    <t>质量指标</t>
  </si>
  <si>
    <t>按计划完成各项工作业务议程</t>
  </si>
  <si>
    <t>良</t>
  </si>
  <si>
    <t>定性指标</t>
  </si>
  <si>
    <t>反映按计划完成各项工作业务议程和进度。</t>
  </si>
  <si>
    <t>效益指标</t>
  </si>
  <si>
    <t>可持续影响</t>
  </si>
  <si>
    <t>资金使用年限</t>
  </si>
  <si>
    <t>年</t>
  </si>
  <si>
    <t>反映单位自有资金业务经费应加快完成支出，不宜超过2年。</t>
  </si>
  <si>
    <t>满意度指标</t>
  </si>
  <si>
    <t>服务对象满意度</t>
  </si>
  <si>
    <t>职工满意度</t>
  </si>
  <si>
    <t>&gt;=</t>
  </si>
  <si>
    <t>90</t>
  </si>
  <si>
    <t>%</t>
  </si>
  <si>
    <t>反映预算执行受众满意度</t>
  </si>
  <si>
    <t>成本指标</t>
  </si>
  <si>
    <t>经济成本指标</t>
  </si>
  <si>
    <t>投入资金规模</t>
  </si>
  <si>
    <t>&lt;=</t>
  </si>
  <si>
    <t>3700</t>
  </si>
  <si>
    <t>百元</t>
  </si>
  <si>
    <t>反映资金投入完成情况。</t>
  </si>
  <si>
    <t>根据《元江县人民政府关于印发元江县乡镇财政体制实施办法（试行）的通知》，编报非税安排公用经费209800元，编报非税安排执法办案经费1000元，安排长聘人员工资保险经费135000，合计34800元。</t>
  </si>
  <si>
    <t>征地拆迁乡村振兴人员管控劝访</t>
  </si>
  <si>
    <t>&gt;</t>
  </si>
  <si>
    <t>项</t>
  </si>
  <si>
    <t>反映街道开展重点工作涉及内容</t>
  </si>
  <si>
    <t>时效指标</t>
  </si>
  <si>
    <t>发放支付及时率</t>
  </si>
  <si>
    <t>100</t>
  </si>
  <si>
    <t>反映发放单位及时发放付款的情况。发放付款及时率=在时限内发放付款资金/应发放付款资金*100%</t>
  </si>
  <si>
    <t>社会效益</t>
  </si>
  <si>
    <t>提振经济</t>
  </si>
  <si>
    <t>优</t>
  </si>
  <si>
    <t>反映编外长聘人员充分就业情况。</t>
  </si>
  <si>
    <t>项目落地促进经济建设</t>
  </si>
  <si>
    <t>反映重大项目征地拆迁、重点人员管控劝访、疫情防控等工作的溢出效益</t>
  </si>
  <si>
    <t>以大项目带动大发展</t>
  </si>
  <si>
    <t>反应城区征地拆迁和路网建设征地等大项目带动大发展情况。</t>
  </si>
  <si>
    <t>全街道及全县人民满意度</t>
  </si>
  <si>
    <t>反映受益对象的满意程度。</t>
  </si>
  <si>
    <t>社区干部养老医疗保险补贴15640元、红河街道冬春救助资金20000、定向支持红河街道疫情防控工作捐款30000元，按县委巡查组意见，作为补救措施，应当立即整改支出。</t>
  </si>
  <si>
    <t>自整改资金安排工作项类</t>
  </si>
  <si>
    <t>12</t>
  </si>
  <si>
    <t>反映年度需要完成的经济建设社会发展整改数。</t>
  </si>
  <si>
    <t>整改资金补付及时率</t>
  </si>
  <si>
    <t>反映整改资金补付及时率情况</t>
  </si>
  <si>
    <t>保障受补付者利益</t>
  </si>
  <si>
    <t>正常保障利益</t>
  </si>
  <si>
    <t>反映保障受补付者利益</t>
  </si>
  <si>
    <t>受补付者满意度</t>
  </si>
  <si>
    <t>反映受补付者满意度指标情况</t>
  </si>
  <si>
    <t>补付资金额度</t>
  </si>
  <si>
    <t>656.40</t>
  </si>
  <si>
    <t>反映补付资金发放完成情况</t>
  </si>
  <si>
    <t>按照《关于国家机关工作人员及离退休人员死亡一次性抚恤发放办法的通知》等文件精神，保障退休人员家属利益。根据玉溪市民政局玉溪市财政局关于提高2026年城乡居民最低生活保障特困人员救助供养孤儿基本生活保障标准的通知，做2026年机关事业单位职工遗属生活补助资金35010元。</t>
  </si>
  <si>
    <t>遗属补助对象人数</t>
  </si>
  <si>
    <t>3.00</t>
  </si>
  <si>
    <t>人</t>
  </si>
  <si>
    <t>反映遗属补助对象人数情况</t>
  </si>
  <si>
    <t>补助资金发放及时率</t>
  </si>
  <si>
    <t>反映补助资金发放及时率情况</t>
  </si>
  <si>
    <t>保障遗属补助家属利益</t>
  </si>
  <si>
    <t>反映保障遗属补助家属利益</t>
  </si>
  <si>
    <t>遗属补助家属满意度</t>
  </si>
  <si>
    <t>反映遗属补助家属满意度指标情况</t>
  </si>
  <si>
    <t>社会公众满意度</t>
  </si>
  <si>
    <t>反映社会公众满意度情况</t>
  </si>
  <si>
    <t>预算06表</t>
  </si>
  <si>
    <t>2026年部门政府性基金预算支出预算表</t>
  </si>
  <si>
    <t>政府性基金预算支出</t>
  </si>
  <si>
    <t>备注：元江哈尼族彝族傣族自治县红河街道无政府性基金预算支出，故2026年政府性基金预算支出预算表无数据。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</si>
  <si>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</si>
  <si>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</si>
  <si>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</si>
  <si>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</si>
  <si>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</si>
  <si>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</si>
  <si>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</si>
  <si>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</si>
  <si>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</si>
  <si>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</si>
  <si>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</si>
  <si>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</si>
  <si>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车辆燃料费</t>
  </si>
  <si>
    <t>升</t>
  </si>
  <si>
    <t>电动巡逻车</t>
  </si>
  <si>
    <t>辆</t>
  </si>
  <si>
    <t>车辆维修保养费</t>
  </si>
  <si>
    <t>次</t>
  </si>
  <si>
    <t>车辆保险费</t>
  </si>
  <si>
    <t>单</t>
  </si>
  <si>
    <t>皮卡车</t>
  </si>
  <si>
    <t>商用台式电脑</t>
  </si>
  <si>
    <t>台</t>
  </si>
  <si>
    <t>A4复印纸</t>
  </si>
  <si>
    <t>件</t>
  </si>
  <si>
    <t>商用台式计算机</t>
  </si>
  <si>
    <t>立式控调</t>
  </si>
  <si>
    <t>挂式空调</t>
  </si>
  <si>
    <t>文件柜</t>
  </si>
  <si>
    <t>组</t>
  </si>
  <si>
    <t>复印机</t>
  </si>
  <si>
    <t>份</t>
  </si>
  <si>
    <t>预算08表</t>
  </si>
  <si>
    <t>2026年部门政府购买服务预算表</t>
  </si>
  <si>
    <t>政府购买服务项目</t>
  </si>
  <si>
    <t>政府购买服务目录</t>
  </si>
  <si>
    <t>备注：元江哈尼族彝族傣族自治县红河街道无政府购买服务预算，故2026年政府购买服务预算表无数据。</t>
  </si>
  <si>
    <t>预算09-1表</t>
  </si>
  <si>
    <t>2026年对下转移支付预算表</t>
  </si>
  <si>
    <t>单位名称（项目）</t>
  </si>
  <si>
    <t>地区</t>
  </si>
  <si>
    <t>政府性基金</t>
  </si>
  <si>
    <t>澧江街道</t>
  </si>
  <si>
    <t>红河街道</t>
  </si>
  <si>
    <t>甘庄街道</t>
  </si>
  <si>
    <t>因远镇</t>
  </si>
  <si>
    <t>曼来镇</t>
  </si>
  <si>
    <t>羊街乡</t>
  </si>
  <si>
    <t>那诺乡</t>
  </si>
  <si>
    <t>洼垤乡</t>
  </si>
  <si>
    <t>咪哩乡</t>
  </si>
  <si>
    <t>龙潭乡</t>
  </si>
  <si>
    <t>备注：元江哈尼族彝族傣族自治县红河街道无对下转移支付预算，故2026年对下转移支付预算表无数据。</t>
  </si>
  <si>
    <t>预算09-2表</t>
  </si>
  <si>
    <t>2026年对下转移支付绩效目标表</t>
  </si>
  <si>
    <t>备注：元江哈尼族彝族傣族自治县红河街道无对下转移支付预算，故2026年对下转移支付绩效目标表无数据。</t>
  </si>
  <si>
    <t>预算10表</t>
  </si>
  <si>
    <t>2026年新增资产配置表</t>
  </si>
  <si>
    <t>资产类别</t>
  </si>
  <si>
    <t>资产分类代码.名称</t>
  </si>
  <si>
    <t>资产名称</t>
  </si>
  <si>
    <t>计量单位</t>
  </si>
  <si>
    <t>财政部门批复数（元）</t>
  </si>
  <si>
    <t>单价</t>
  </si>
  <si>
    <t>金额</t>
  </si>
  <si>
    <t>7</t>
  </si>
  <si>
    <t>8</t>
  </si>
  <si>
    <t>备注：元江哈尼族彝族傣族自治县红河街道无新增资产，故2026年新增资产配置表无数据。</t>
  </si>
  <si>
    <t>预算11表</t>
  </si>
  <si>
    <t>2026年上级补助项目支出预算表</t>
  </si>
  <si>
    <t>上级补助</t>
  </si>
  <si>
    <t>备注：元江哈尼族彝族傣族自治县红河街道无上级补助项目支出预算，故2026年上级补助项目支出预算表无数据。</t>
  </si>
  <si>
    <t>预算12表</t>
  </si>
  <si>
    <t>2026年部门项目支出中期规划预算表</t>
  </si>
  <si>
    <t>项目级次</t>
  </si>
  <si>
    <t>2025年</t>
  </si>
  <si>
    <t>2026年</t>
  </si>
  <si>
    <t>2027年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</si>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</sst>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5">
    <font>
      <sz val="11"/>
      <color theme="1"/>
      <name val="宋体"/>
      <charset val="134"/>
      <scheme val="minor"/>
    </font>
    <font>
      <sz val="11"/>
      <color rgb="FF000000"/>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SimSun"/>
      <charset val="134"/>
    </font>
    <font>
      <b/>
      <sz val="23"/>
      <color rgb="FF000000"/>
      <name val="宋体"/>
      <charset val="134"/>
    </font>
    <font>
      <sz val="9"/>
      <color theme="1"/>
      <name val="宋体"/>
      <charset val="134"/>
    </font>
    <font>
      <sz val="10"/>
      <name val="宋体"/>
      <charset val="1"/>
    </font>
    <font>
      <sz val="11"/>
      <name val="宋体"/>
      <charset val="134"/>
      <scheme val="minor"/>
    </font>
    <font>
      <sz val="9"/>
      <name val="宋体"/>
      <charset val="134"/>
    </font>
    <font>
      <b/>
      <sz val="19.5"/>
      <name val="宋体"/>
      <charset val="134"/>
    </font>
    <font>
      <sz val="10.5"/>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b/>
      <sz val="9"/>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1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2" fillId="0" borderId="0" applyNumberFormat="0" applyFill="0" applyBorder="0" applyAlignment="0" applyProtection="0">
      <alignment vertical="center"/>
    </xf>
    <xf numFmtId="0" fontId="33" fillId="3" borderId="18" applyNumberFormat="0" applyAlignment="0" applyProtection="0">
      <alignment vertical="center"/>
    </xf>
    <xf numFmtId="0" fontId="34" fillId="4" borderId="19" applyNumberFormat="0" applyAlignment="0" applyProtection="0">
      <alignment vertical="center"/>
    </xf>
    <xf numFmtId="0" fontId="35" fillId="4" borderId="18" applyNumberFormat="0" applyAlignment="0" applyProtection="0">
      <alignment vertical="center"/>
    </xf>
    <xf numFmtId="0" fontId="36" fillId="5" borderId="20" applyNumberFormat="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176" fontId="11" fillId="0" borderId="7">
      <alignment horizontal="right" vertical="center"/>
    </xf>
    <xf numFmtId="177" fontId="11" fillId="0" borderId="7">
      <alignment horizontal="right" vertical="center"/>
    </xf>
    <xf numFmtId="10" fontId="11" fillId="0" borderId="7">
      <alignment horizontal="right" vertical="center"/>
    </xf>
    <xf numFmtId="178" fontId="11" fillId="0" borderId="7">
      <alignment horizontal="right" vertical="center"/>
    </xf>
    <xf numFmtId="49" fontId="11" fillId="0" borderId="7">
      <alignment horizontal="left" vertical="center" wrapText="1"/>
    </xf>
    <xf numFmtId="178" fontId="11" fillId="0" borderId="7">
      <alignment horizontal="right" vertical="center"/>
    </xf>
    <xf numFmtId="179" fontId="11" fillId="0" borderId="7">
      <alignment horizontal="right" vertical="center"/>
    </xf>
    <xf numFmtId="180" fontId="11" fillId="0" borderId="7">
      <alignment horizontal="right" vertical="center"/>
    </xf>
    <xf numFmtId="0" fontId="44" fillId="0" borderId="0">
      <alignment vertical="top"/>
      <protection locked="0"/>
    </xf>
  </cellStyleXfs>
  <cellXfs count="191">
    <xf numFmtId="0" fontId="0" fillId="0" borderId="0" xfId="0" applyFont="1" applyBorder="1"/>
    <xf numFmtId="0" fontId="1" fillId="0" borderId="0" xfId="0" applyFont="1" applyFill="1" applyAlignment="1">
      <alignment vertical="top"/>
    </xf>
    <xf numFmtId="0" fontId="0" fillId="0" borderId="0" xfId="0" applyFont="1" applyBorder="1" applyAlignment="1">
      <alignment horizontal="center" vertical="center"/>
    </xf>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6" fillId="0" borderId="7" xfId="0" applyFont="1" applyFill="1" applyBorder="1" applyAlignment="1">
      <alignment horizontal="left" vertical="center"/>
    </xf>
    <xf numFmtId="0" fontId="6" fillId="0" borderId="7" xfId="0" applyFont="1" applyFill="1" applyBorder="1" applyAlignment="1">
      <alignment horizontal="left" vertical="center" wrapText="1"/>
    </xf>
    <xf numFmtId="178" fontId="6" fillId="0" borderId="7" xfId="0" applyNumberFormat="1" applyFont="1" applyFill="1" applyBorder="1" applyAlignment="1">
      <alignment horizontal="right" vertical="center"/>
    </xf>
    <xf numFmtId="0" fontId="6" fillId="0" borderId="7" xfId="0" applyFont="1" applyFill="1" applyBorder="1" applyAlignment="1">
      <alignment horizontal="center" vertical="center"/>
    </xf>
    <xf numFmtId="0" fontId="7" fillId="0" borderId="0" xfId="0" applyFont="1" applyBorder="1" applyAlignment="1">
      <alignment horizontal="center" vertical="center"/>
    </xf>
    <xf numFmtId="0" fontId="5" fillId="0" borderId="5" xfId="0" applyFont="1" applyBorder="1" applyAlignment="1">
      <alignment horizontal="center" vertical="center"/>
    </xf>
    <xf numFmtId="0" fontId="2" fillId="0" borderId="7" xfId="0" applyFont="1" applyBorder="1" applyAlignment="1" applyProtection="1">
      <alignment horizontal="center" vertical="center"/>
      <protection locked="0"/>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78" fontId="8"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9" fillId="0" borderId="0" xfId="57" applyFont="1" applyFill="1" applyBorder="1" applyAlignment="1" applyProtection="1"/>
    <xf numFmtId="0" fontId="10" fillId="0" borderId="0" xfId="0" applyFont="1" applyBorder="1" applyAlignment="1">
      <alignment horizontal="center" vertical="center"/>
    </xf>
    <xf numFmtId="49" fontId="11" fillId="0" borderId="0" xfId="53" applyNumberFormat="1" applyFont="1" applyBorder="1">
      <alignment horizontal="left" vertical="center" wrapText="1"/>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0" fontId="11" fillId="0" borderId="8" xfId="53" applyNumberFormat="1" applyFont="1" applyBorder="1" applyAlignment="1">
      <alignment horizontal="left" vertical="center" wrapText="1"/>
    </xf>
    <xf numFmtId="0" fontId="11" fillId="0" borderId="5" xfId="53" applyNumberFormat="1" applyFont="1" applyBorder="1" applyAlignment="1">
      <alignment horizontal="left" vertical="center" wrapText="1"/>
    </xf>
    <xf numFmtId="0" fontId="11" fillId="0" borderId="5" xfId="53" applyNumberFormat="1" applyFont="1" applyBorder="1" applyAlignment="1">
      <alignment vertical="center" wrapText="1"/>
    </xf>
    <xf numFmtId="0" fontId="11" fillId="0" borderId="9" xfId="53" applyNumberFormat="1" applyFont="1" applyBorder="1" applyAlignment="1">
      <alignment vertical="center" wrapText="1"/>
    </xf>
    <xf numFmtId="49" fontId="13" fillId="0" borderId="6"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6" fillId="0" borderId="7" xfId="53" applyNumberFormat="1" applyFont="1" applyBorder="1" applyAlignment="1">
      <alignment horizontal="center" vertical="center" wrapText="1"/>
    </xf>
    <xf numFmtId="49" fontId="13" fillId="0" borderId="7" xfId="53" applyNumberFormat="1" applyFont="1" applyBorder="1">
      <alignment horizontal="left" vertical="center" wrapText="1"/>
    </xf>
    <xf numFmtId="180" fontId="11" fillId="0" borderId="7" xfId="56" applyNumberFormat="1" applyFont="1" applyBorder="1">
      <alignment horizontal="right" vertical="center"/>
    </xf>
    <xf numFmtId="178" fontId="11" fillId="0" borderId="7" xfId="54" applyNumberFormat="1" applyFont="1" applyBorder="1">
      <alignment horizontal="right" vertical="center"/>
    </xf>
    <xf numFmtId="0" fontId="9" fillId="0" borderId="0" xfId="57" applyFont="1" applyFill="1" applyBorder="1" applyAlignment="1" applyProtection="1">
      <alignment vertical="center"/>
    </xf>
    <xf numFmtId="0" fontId="4" fillId="0" borderId="0" xfId="0" applyFont="1" applyBorder="1" applyAlignment="1" applyProtection="1">
      <alignment horizontal="right" vertical="center"/>
      <protection locked="0"/>
    </xf>
    <xf numFmtId="0" fontId="14"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Border="1" applyAlignment="1" applyProtection="1">
      <alignment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2" fillId="0" borderId="0" xfId="0" applyFont="1" applyBorder="1" applyAlignment="1">
      <alignment horizontal="right" vertical="center"/>
    </xf>
    <xf numFmtId="0" fontId="14" fillId="0" borderId="0"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Border="1" applyAlignment="1">
      <alignment vertical="center" wrapText="1"/>
    </xf>
    <xf numFmtId="0" fontId="4" fillId="0" borderId="0" xfId="0" applyFont="1" applyBorder="1" applyAlignment="1" applyProtection="1">
      <alignment horizontal="right"/>
      <protection locked="0"/>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wrapText="1"/>
    </xf>
    <xf numFmtId="0" fontId="13" fillId="0" borderId="7" xfId="0" applyFont="1" applyFill="1" applyBorder="1" applyAlignment="1">
      <alignment horizontal="center" vertical="center"/>
    </xf>
    <xf numFmtId="0" fontId="5" fillId="0" borderId="7" xfId="0" applyFont="1" applyBorder="1" applyAlignment="1">
      <alignment horizontal="center" vertical="center"/>
    </xf>
    <xf numFmtId="178" fontId="8" fillId="0" borderId="7" xfId="54" applyNumberFormat="1" applyFont="1" applyBorder="1">
      <alignment horizontal="right" vertical="center"/>
    </xf>
    <xf numFmtId="0" fontId="2" fillId="0" borderId="0" xfId="0" applyFont="1" applyBorder="1" applyAlignment="1">
      <alignment wrapText="1"/>
    </xf>
    <xf numFmtId="0" fontId="4" fillId="0" borderId="0" xfId="0" applyFont="1" applyBorder="1" applyAlignment="1" applyProtection="1">
      <alignment vertical="top" wrapText="1"/>
      <protection locked="0"/>
    </xf>
    <xf numFmtId="0" fontId="4" fillId="0" borderId="0" xfId="0" applyFont="1" applyBorder="1" applyAlignment="1" applyProtection="1">
      <alignment horizontal="right" vertical="center" wrapText="1"/>
      <protection locked="0"/>
    </xf>
    <xf numFmtId="0" fontId="4" fillId="0" borderId="0" xfId="0" applyFont="1" applyBorder="1" applyAlignment="1">
      <alignment horizontal="right" vertical="center" wrapText="1"/>
    </xf>
    <xf numFmtId="0" fontId="7" fillId="0" borderId="0"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4" fillId="0" borderId="0" xfId="0" applyFont="1" applyBorder="1" applyAlignment="1">
      <alignment horizontal="left" vertical="center" wrapText="1"/>
    </xf>
    <xf numFmtId="0" fontId="5" fillId="0" borderId="0" xfId="0" applyFont="1" applyBorder="1" applyAlignment="1">
      <alignment wrapText="1"/>
    </xf>
    <xf numFmtId="0" fontId="4" fillId="0" borderId="0" xfId="0" applyFont="1" applyBorder="1" applyAlignment="1" applyProtection="1">
      <alignment horizontal="right" wrapText="1"/>
      <protection locked="0"/>
    </xf>
    <xf numFmtId="0" fontId="4" fillId="0" borderId="0" xfId="0" applyFont="1" applyBorder="1" applyAlignment="1">
      <alignment horizontal="right" wrapText="1"/>
    </xf>
    <xf numFmtId="0" fontId="5"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4" fillId="0" borderId="6" xfId="0" applyFont="1" applyBorder="1" applyAlignment="1">
      <alignment horizontal="left" vertical="center" wrapText="1"/>
    </xf>
    <xf numFmtId="0" fontId="4" fillId="0" borderId="14" xfId="0" applyFont="1" applyBorder="1" applyAlignment="1">
      <alignment horizontal="left" vertical="center" wrapText="1"/>
    </xf>
    <xf numFmtId="4" fontId="4" fillId="0" borderId="14"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protection locked="0"/>
    </xf>
    <xf numFmtId="0" fontId="4" fillId="0" borderId="10" xfId="0" applyFont="1" applyBorder="1" applyAlignment="1">
      <alignment horizontal="center" vertical="center"/>
    </xf>
    <xf numFmtId="0" fontId="4" fillId="0" borderId="11" xfId="0" applyFont="1" applyBorder="1" applyAlignment="1">
      <alignment horizontal="left" vertical="center"/>
    </xf>
    <xf numFmtId="0" fontId="4" fillId="0" borderId="14" xfId="0" applyFont="1" applyBorder="1" applyAlignment="1">
      <alignment horizontal="left" vertical="center"/>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horizontal="right"/>
    </xf>
    <xf numFmtId="0" fontId="5" fillId="0" borderId="14" xfId="0" applyFont="1" applyBorder="1" applyAlignment="1">
      <alignment horizontal="center" vertical="center"/>
    </xf>
    <xf numFmtId="0" fontId="5" fillId="0" borderId="14" xfId="0" applyFont="1" applyBorder="1" applyAlignment="1" applyProtection="1">
      <alignment horizontal="center" vertical="center"/>
      <protection locked="0"/>
    </xf>
    <xf numFmtId="0" fontId="11" fillId="0" borderId="7" xfId="53" applyNumberFormat="1" applyFont="1" applyBorder="1">
      <alignment horizontal="left" vertical="center" wrapText="1"/>
    </xf>
    <xf numFmtId="49" fontId="11" fillId="0" borderId="7" xfId="53" applyNumberFormat="1" applyFont="1" applyBorder="1">
      <alignment horizontal="left" vertical="center" wrapText="1"/>
    </xf>
    <xf numFmtId="178" fontId="11" fillId="0" borderId="7" xfId="53" applyNumberFormat="1" applyFont="1" applyBorder="1" applyAlignment="1">
      <alignment horizontal="right" vertical="center" wrapText="1"/>
    </xf>
    <xf numFmtId="178" fontId="11" fillId="0" borderId="7" xfId="0" applyNumberFormat="1" applyFont="1" applyFill="1" applyBorder="1" applyAlignment="1">
      <alignment horizontal="right" vertical="center" wrapText="1"/>
    </xf>
    <xf numFmtId="178" fontId="11"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0" fontId="4" fillId="0" borderId="0" xfId="0" applyFont="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49" fontId="11" fillId="0" borderId="7" xfId="53" applyNumberFormat="1" applyFont="1" applyBorder="1" applyAlignment="1">
      <alignment horizontal="left" vertical="center" wrapText="1" indent="1"/>
    </xf>
    <xf numFmtId="178" fontId="11" fillId="0" borderId="7" xfId="0" applyNumberFormat="1" applyFont="1" applyFill="1" applyBorder="1" applyAlignment="1">
      <alignment horizontal="left" vertical="center" wrapText="1"/>
    </xf>
    <xf numFmtId="178" fontId="11" fillId="0" borderId="7" xfId="53" applyNumberFormat="1" applyFont="1" applyBorder="1">
      <alignment horizontal="left" vertical="center" wrapText="1"/>
    </xf>
    <xf numFmtId="0" fontId="2" fillId="0" borderId="0" xfId="0" applyFont="1" applyBorder="1" applyAlignment="1">
      <alignment vertical="top"/>
    </xf>
    <xf numFmtId="0" fontId="8" fillId="0" borderId="0" xfId="0" applyFont="1" applyBorder="1" applyAlignment="1">
      <alignment horizontal="left" vertical="center"/>
    </xf>
    <xf numFmtId="0" fontId="16" fillId="0" borderId="7" xfId="0" applyFont="1" applyBorder="1" applyAlignment="1">
      <alignment horizontal="center" vertical="center"/>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7" xfId="0" applyFont="1" applyBorder="1" applyAlignment="1">
      <alignment horizontal="center"/>
    </xf>
    <xf numFmtId="0" fontId="6" fillId="0" borderId="7" xfId="0" applyFont="1" applyFill="1" applyBorder="1" applyAlignment="1">
      <alignment horizontal="left" vertical="center" indent="1"/>
    </xf>
    <xf numFmtId="0" fontId="2" fillId="0" borderId="0" xfId="0" applyFont="1" applyBorder="1" applyAlignment="1">
      <alignment horizontal="center" wrapText="1"/>
    </xf>
    <xf numFmtId="0" fontId="2" fillId="0" borderId="0" xfId="0" applyFont="1" applyBorder="1" applyAlignment="1">
      <alignment horizontal="right" wrapText="1"/>
    </xf>
    <xf numFmtId="0" fontId="18"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3"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11" fillId="0" borderId="7" xfId="0" applyFont="1" applyFill="1" applyBorder="1" applyAlignment="1">
      <alignment horizontal="left" vertical="center" wrapText="1"/>
    </xf>
    <xf numFmtId="0" fontId="11" fillId="0" borderId="7" xfId="0" applyFont="1" applyFill="1" applyBorder="1" applyAlignment="1">
      <alignment horizontal="left" vertical="center" wrapText="1" indent="1"/>
    </xf>
    <xf numFmtId="0" fontId="11" fillId="0" borderId="7" xfId="0" applyFont="1" applyFill="1" applyBorder="1" applyAlignment="1">
      <alignment horizontal="left" vertical="center" wrapText="1" indent="2"/>
    </xf>
    <xf numFmtId="0" fontId="11" fillId="0" borderId="7" xfId="0" applyFont="1" applyFill="1" applyBorder="1" applyAlignment="1">
      <alignment horizontal="center" vertical="center" wrapText="1"/>
    </xf>
    <xf numFmtId="178" fontId="11" fillId="0" borderId="7" xfId="0" applyNumberFormat="1" applyFont="1" applyFill="1" applyBorder="1" applyAlignment="1">
      <alignment horizontal="right"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22" fillId="0" borderId="7" xfId="0" applyFont="1" applyBorder="1" applyAlignment="1">
      <alignment vertical="center"/>
    </xf>
    <xf numFmtId="49" fontId="22" fillId="0" borderId="7" xfId="53" applyNumberFormat="1" applyFont="1" applyBorder="1">
      <alignment horizontal="left" vertical="center" wrapText="1"/>
    </xf>
    <xf numFmtId="0" fontId="8" fillId="0" borderId="7" xfId="0" applyFont="1" applyBorder="1" applyAlignment="1">
      <alignment vertical="center"/>
    </xf>
    <xf numFmtId="0" fontId="11" fillId="0" borderId="7" xfId="0" applyFont="1" applyFill="1" applyBorder="1" applyAlignment="1">
      <alignment horizontal="left" vertical="center"/>
    </xf>
    <xf numFmtId="0" fontId="4" fillId="0" borderId="7" xfId="0" applyFont="1" applyBorder="1" applyAlignment="1">
      <alignment vertical="center"/>
    </xf>
    <xf numFmtId="0" fontId="8" fillId="0" borderId="7" xfId="0" applyFont="1" applyBorder="1" applyAlignment="1">
      <alignment horizontal="left" vertical="center"/>
    </xf>
    <xf numFmtId="0" fontId="22" fillId="0" borderId="7" xfId="0" applyFont="1" applyBorder="1" applyAlignment="1">
      <alignment horizontal="center" vertical="center"/>
    </xf>
    <xf numFmtId="4" fontId="22" fillId="0" borderId="7" xfId="0" applyNumberFormat="1" applyFont="1" applyBorder="1" applyAlignment="1">
      <alignment horizontal="right" vertical="center"/>
    </xf>
    <xf numFmtId="0" fontId="22"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178" fontId="23" fillId="0" borderId="7" xfId="0" applyNumberFormat="1" applyFont="1" applyFill="1" applyBorder="1" applyAlignment="1">
      <alignment horizontal="right" vertical="center"/>
    </xf>
    <xf numFmtId="0" fontId="4" fillId="0" borderId="0" xfId="0" applyFont="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0" borderId="0" xfId="0" applyFont="1" applyBorder="1" applyProtection="1">
      <protection locked="0"/>
    </xf>
    <xf numFmtId="0" fontId="14" fillId="0" borderId="0" xfId="0" applyFont="1" applyBorder="1" applyAlignment="1" applyProtection="1">
      <alignment horizontal="center" vertical="center"/>
      <protection locked="0"/>
    </xf>
    <xf numFmtId="0" fontId="5" fillId="0" borderId="0" xfId="0" applyFont="1" applyBorder="1" applyProtection="1">
      <protection locked="0"/>
    </xf>
    <xf numFmtId="0" fontId="2" fillId="0" borderId="1"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1" xfId="0" applyFont="1" applyBorder="1" applyAlignment="1" applyProtection="1">
      <alignment horizontal="center" vertical="center"/>
      <protection locked="0"/>
    </xf>
    <xf numFmtId="0" fontId="2" fillId="0" borderId="14" xfId="0" applyFont="1" applyBorder="1" applyAlignment="1">
      <alignment horizontal="center" vertical="center" wrapText="1"/>
    </xf>
    <xf numFmtId="0" fontId="24"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pplyProtection="1">
      <alignment horizontal="center" vertical="center" wrapText="1"/>
      <protection locked="0"/>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7" fillId="0" borderId="0" xfId="0" applyFont="1" applyBorder="1" applyAlignment="1">
      <alignment horizontal="center" vertical="top"/>
    </xf>
    <xf numFmtId="49" fontId="8" fillId="0" borderId="7" xfId="53" applyNumberFormat="1" applyFont="1" applyBorder="1">
      <alignment horizontal="left" vertical="center" wrapText="1"/>
    </xf>
    <xf numFmtId="4" fontId="4" fillId="0" borderId="7" xfId="0" applyNumberFormat="1" applyFont="1" applyBorder="1" applyAlignment="1">
      <alignment horizontal="right" vertical="center"/>
    </xf>
    <xf numFmtId="0" fontId="4" fillId="0" borderId="6" xfId="0" applyFont="1" applyBorder="1" applyAlignment="1">
      <alignment horizontal="left" vertical="center"/>
    </xf>
    <xf numFmtId="0" fontId="22" fillId="0" borderId="6"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8" fillId="0" borderId="6" xfId="0" applyFont="1" applyBorder="1" applyAlignment="1">
      <alignment horizontal="left" vertical="center"/>
    </xf>
    <xf numFmtId="0" fontId="22"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pane ySplit="1" topLeftCell="A2" activePane="bottomLeft" state="frozen"/>
      <selection/>
      <selection pane="bottomLeft" activeCell="C26" sqref="C26"/>
    </sheetView>
  </sheetViews>
  <sheetFormatPr defaultColWidth="8" defaultRowHeight="14.25" customHeight="1" outlineLevelCol="3"/>
  <cols>
    <col min="1" max="1" width="33" customWidth="1"/>
    <col min="2" max="2" width="28.875" customWidth="1"/>
    <col min="3" max="3" width="30.75" customWidth="1"/>
    <col min="4" max="4" width="28.375" customWidth="1"/>
  </cols>
  <sheetData>
    <row r="1" customHeight="1" spans="1:4">
      <c r="A1" s="2"/>
      <c r="B1" s="2"/>
      <c r="C1" s="2"/>
      <c r="D1" s="2"/>
    </row>
    <row r="2" ht="12" customHeight="1" spans="1:4">
      <c r="D2" s="106" t="s">
        <v>0</v>
      </c>
    </row>
    <row r="3" ht="36" customHeight="1" spans="1:4">
      <c r="A3" s="52" t="s">
        <v>1</v>
      </c>
      <c r="B3" s="182"/>
      <c r="C3" s="182"/>
      <c r="D3" s="182"/>
    </row>
    <row r="4" ht="21" customHeight="1" spans="1:4">
      <c r="A4" s="105" t="str">
        <f>"单位名称："&amp;"元江哈尼族彝族傣族自治县红河街道"</f>
        <v>单位名称：元江哈尼族彝族傣族自治县红河街道</v>
      </c>
      <c r="B4" s="147"/>
      <c r="C4" s="147"/>
      <c r="D4" s="104" t="s">
        <v>2</v>
      </c>
    </row>
    <row r="5" ht="19.5" customHeight="1" spans="1:4">
      <c r="A5" s="12" t="s">
        <v>3</v>
      </c>
      <c r="B5" s="14"/>
      <c r="C5" s="12" t="s">
        <v>4</v>
      </c>
      <c r="D5" s="14"/>
    </row>
    <row r="6" ht="19.5" customHeight="1" spans="1:4">
      <c r="A6" s="17" t="s">
        <v>5</v>
      </c>
      <c r="B6" s="17" t="s">
        <v>6</v>
      </c>
      <c r="C6" s="17" t="s">
        <v>7</v>
      </c>
      <c r="D6" s="17" t="s">
        <v>6</v>
      </c>
    </row>
    <row r="7" ht="19.5" customHeight="1" spans="1:4">
      <c r="A7" s="20"/>
      <c r="B7" s="20"/>
      <c r="C7" s="20"/>
      <c r="D7" s="20"/>
    </row>
    <row r="8" ht="25.4" customHeight="1" spans="1:4">
      <c r="A8" s="158" t="s">
        <v>8</v>
      </c>
      <c r="B8" s="49">
        <v>16865212.7</v>
      </c>
      <c r="C8" s="152" t="str">
        <f>"一"&amp;"、"&amp;"一般公共服务支出"</f>
        <v>一、一般公共服务支出</v>
      </c>
      <c r="D8" s="49">
        <v>9888863.52</v>
      </c>
    </row>
    <row r="9" ht="25.4" customHeight="1" spans="1:4">
      <c r="A9" s="158" t="s">
        <v>9</v>
      </c>
      <c r="B9" s="49"/>
      <c r="C9" s="152" t="str">
        <f>"二"&amp;"、"&amp;"科学技术支出"</f>
        <v>二、科学技术支出</v>
      </c>
      <c r="D9" s="49">
        <v>30000</v>
      </c>
    </row>
    <row r="10" ht="25.4" customHeight="1" spans="1:4">
      <c r="A10" s="158" t="s">
        <v>10</v>
      </c>
      <c r="B10" s="49"/>
      <c r="C10" s="152" t="str">
        <f>"三"&amp;"、"&amp;"社会保障和就业支出"</f>
        <v>三、社会保障和就业支出</v>
      </c>
      <c r="D10" s="49">
        <v>2251122.99</v>
      </c>
    </row>
    <row r="11" ht="25.4" customHeight="1" spans="1:4">
      <c r="A11" s="158" t="s">
        <v>11</v>
      </c>
      <c r="B11" s="49"/>
      <c r="C11" s="152" t="str">
        <f>"四"&amp;"、"&amp;"卫生健康支出"</f>
        <v>四、卫生健康支出</v>
      </c>
      <c r="D11" s="49">
        <v>641146.19</v>
      </c>
    </row>
    <row r="12" ht="25.4" customHeight="1" spans="1:4">
      <c r="A12" s="158" t="s">
        <v>12</v>
      </c>
      <c r="B12" s="49">
        <v>665000</v>
      </c>
      <c r="C12" s="152" t="str">
        <f>"五"&amp;"、"&amp;"农林水支出"</f>
        <v>五、农林水支出</v>
      </c>
      <c r="D12" s="49">
        <v>3796400</v>
      </c>
    </row>
    <row r="13" ht="25.4" customHeight="1" spans="1:4">
      <c r="A13" s="158" t="s">
        <v>13</v>
      </c>
      <c r="B13" s="49"/>
      <c r="C13" s="152" t="str">
        <f>"六"&amp;"、"&amp;"住房保障支出"</f>
        <v>六、住房保障支出</v>
      </c>
      <c r="D13" s="49">
        <v>922680</v>
      </c>
    </row>
    <row r="14" ht="25.4" customHeight="1" spans="1:4">
      <c r="A14" s="158" t="s">
        <v>14</v>
      </c>
      <c r="B14" s="49"/>
      <c r="C14" s="183"/>
      <c r="D14" s="184"/>
    </row>
    <row r="15" ht="25.4" customHeight="1" spans="1:4">
      <c r="A15" s="158" t="s">
        <v>15</v>
      </c>
      <c r="B15" s="49">
        <v>615000</v>
      </c>
      <c r="C15" s="183"/>
      <c r="D15" s="184"/>
    </row>
    <row r="16" ht="25.4" customHeight="1" spans="1:4">
      <c r="A16" s="185" t="s">
        <v>16</v>
      </c>
      <c r="B16" s="49"/>
      <c r="C16" s="183"/>
      <c r="D16" s="184"/>
    </row>
    <row r="17" ht="25.4" customHeight="1" spans="1:4">
      <c r="A17" s="185" t="s">
        <v>17</v>
      </c>
      <c r="B17" s="49">
        <v>50000</v>
      </c>
      <c r="C17" s="183"/>
      <c r="D17" s="184"/>
    </row>
    <row r="18" ht="25.4" customHeight="1" spans="1:4">
      <c r="A18" s="186" t="s">
        <v>18</v>
      </c>
      <c r="B18" s="159">
        <v>17530212.7</v>
      </c>
      <c r="C18" s="155" t="s">
        <v>19</v>
      </c>
      <c r="D18" s="159">
        <v>17530212.7</v>
      </c>
    </row>
    <row r="19" ht="25.4" customHeight="1" spans="1:4">
      <c r="A19" s="187" t="s">
        <v>20</v>
      </c>
      <c r="B19" s="49"/>
      <c r="C19" s="188" t="s">
        <v>21</v>
      </c>
      <c r="D19" s="145"/>
    </row>
    <row r="20" ht="25.4" customHeight="1" spans="1:4">
      <c r="A20" s="189" t="s">
        <v>22</v>
      </c>
      <c r="B20" s="159"/>
      <c r="C20" s="154" t="s">
        <v>22</v>
      </c>
      <c r="D20" s="159"/>
    </row>
    <row r="21" ht="25.4" customHeight="1" spans="1:4">
      <c r="A21" s="189" t="s">
        <v>23</v>
      </c>
      <c r="B21" s="159"/>
      <c r="C21" s="154" t="s">
        <v>24</v>
      </c>
      <c r="D21" s="159"/>
    </row>
    <row r="22" ht="25.4" customHeight="1" spans="1:4">
      <c r="A22" s="190" t="s">
        <v>25</v>
      </c>
      <c r="B22" s="159">
        <v>17530212.7</v>
      </c>
      <c r="C22" s="155" t="s">
        <v>26</v>
      </c>
      <c r="D22" s="159">
        <v>17530212.7</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F19" sqref="F19"/>
    </sheetView>
  </sheetViews>
  <sheetFormatPr defaultColWidth="9.14166666666667" defaultRowHeight="14.25" customHeight="1" outlineLevelCol="5"/>
  <cols>
    <col min="1" max="2" width="22.75" customWidth="1"/>
    <col min="3" max="3" width="23.375" customWidth="1"/>
    <col min="4" max="4" width="17.75" customWidth="1"/>
    <col min="5" max="5" width="18.75" customWidth="1"/>
    <col min="6" max="6" width="19.5" customWidth="1"/>
  </cols>
  <sheetData>
    <row r="1" customHeight="1" spans="1:6">
      <c r="A1" s="2"/>
      <c r="B1" s="2"/>
      <c r="C1" s="2"/>
      <c r="D1" s="2"/>
      <c r="E1" s="2"/>
      <c r="F1" s="2"/>
    </row>
    <row r="2" ht="15.75" customHeight="1" spans="1:6">
      <c r="F2" s="63" t="s">
        <v>384</v>
      </c>
    </row>
    <row r="3" ht="28.5" customHeight="1" spans="1:6">
      <c r="A3" s="26" t="s">
        <v>385</v>
      </c>
      <c r="B3" s="26"/>
      <c r="C3" s="26"/>
      <c r="D3" s="26"/>
      <c r="E3" s="26"/>
      <c r="F3" s="26"/>
    </row>
    <row r="4" ht="15" customHeight="1" spans="1:6">
      <c r="A4" s="115" t="str">
        <f>"单位名称："&amp;"元江哈尼族彝族傣族自治县红河街道"</f>
        <v>单位名称：元江哈尼族彝族傣族自治县红河街道</v>
      </c>
      <c r="B4" s="115"/>
      <c r="C4" s="116"/>
      <c r="D4" s="81"/>
      <c r="E4" s="81"/>
      <c r="F4" s="117" t="s">
        <v>2</v>
      </c>
    </row>
    <row r="5" ht="18.75" customHeight="1" spans="1:6">
      <c r="A5" s="16" t="s">
        <v>170</v>
      </c>
      <c r="B5" s="16" t="s">
        <v>51</v>
      </c>
      <c r="C5" s="11" t="s">
        <v>52</v>
      </c>
      <c r="D5" s="17" t="s">
        <v>386</v>
      </c>
      <c r="E5" s="72"/>
      <c r="F5" s="72"/>
    </row>
    <row r="6" ht="30" customHeight="1" spans="1:6">
      <c r="A6" s="20"/>
      <c r="B6" s="20"/>
      <c r="C6" s="20"/>
      <c r="D6" s="17" t="s">
        <v>31</v>
      </c>
      <c r="E6" s="72" t="s">
        <v>60</v>
      </c>
      <c r="F6" s="72" t="s">
        <v>61</v>
      </c>
    </row>
    <row r="7" ht="16.5" customHeight="1" spans="1:6">
      <c r="A7" s="72">
        <v>1</v>
      </c>
      <c r="B7" s="72">
        <v>2</v>
      </c>
      <c r="C7" s="72">
        <v>3</v>
      </c>
      <c r="D7" s="72">
        <v>4</v>
      </c>
      <c r="E7" s="72">
        <v>5</v>
      </c>
      <c r="F7" s="72">
        <v>6</v>
      </c>
    </row>
    <row r="8" ht="20.25" customHeight="1" spans="1:6">
      <c r="A8" s="29"/>
      <c r="B8" s="29"/>
      <c r="C8" s="29"/>
      <c r="D8" s="73"/>
      <c r="E8" s="73"/>
      <c r="F8" s="73"/>
    </row>
    <row r="9" ht="17.25" customHeight="1" spans="1:6">
      <c r="A9" s="118" t="s">
        <v>136</v>
      </c>
      <c r="B9" s="119"/>
      <c r="C9" s="119" t="s">
        <v>136</v>
      </c>
      <c r="D9" s="73"/>
      <c r="E9" s="73"/>
      <c r="F9" s="73"/>
    </row>
    <row r="11" customHeight="1" spans="1:6">
      <c r="A11" s="35" t="s">
        <v>387</v>
      </c>
    </row>
  </sheetData>
  <mergeCells count="7">
    <mergeCell ref="A3:F3"/>
    <mergeCell ref="A4:B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32"/>
  <sheetViews>
    <sheetView showZeros="0" workbookViewId="0">
      <pane ySplit="1" topLeftCell="A2" activePane="bottomLeft" state="frozen"/>
      <selection/>
      <selection pane="bottomLeft" activeCell="A13" sqref="A13"/>
    </sheetView>
  </sheetViews>
  <sheetFormatPr defaultColWidth="9.14166666666667" defaultRowHeight="14.25" customHeight="1"/>
  <cols>
    <col min="1" max="1" width="22.625" customWidth="1"/>
    <col min="2" max="2" width="15" customWidth="1"/>
    <col min="3" max="3" width="28.625" customWidth="1"/>
    <col min="4" max="4" width="7.71666666666667" customWidth="1"/>
    <col min="5" max="5" width="10.275" customWidth="1"/>
    <col min="6" max="8" width="14.7416666666667" customWidth="1"/>
    <col min="9" max="9" width="9.5" customWidth="1"/>
    <col min="10" max="10" width="10.625" customWidth="1"/>
    <col min="11" max="11" width="11.625" customWidth="1"/>
    <col min="12" max="12" width="12.575" customWidth="1"/>
    <col min="13" max="13" width="10.25" customWidth="1"/>
    <col min="14" max="14" width="10.75" customWidth="1"/>
    <col min="15" max="16" width="11.75" customWidth="1"/>
    <col min="17" max="17" width="10.425" customWidth="1"/>
  </cols>
  <sheetData>
    <row r="1" customHeight="1" spans="1:17">
      <c r="A1" s="2"/>
      <c r="B1" s="2"/>
      <c r="C1" s="2"/>
      <c r="D1" s="2"/>
      <c r="E1" s="2"/>
      <c r="F1" s="2"/>
      <c r="G1" s="2"/>
      <c r="H1" s="2"/>
      <c r="I1" s="2"/>
      <c r="J1" s="2"/>
      <c r="K1" s="2"/>
      <c r="L1" s="2"/>
      <c r="M1" s="2"/>
      <c r="N1" s="2"/>
      <c r="O1" s="2"/>
      <c r="P1" s="2"/>
      <c r="Q1" s="2"/>
    </row>
    <row r="2" ht="13.5" customHeight="1" spans="1:17">
      <c r="O2" s="51"/>
      <c r="P2" s="51"/>
      <c r="Q2" s="104" t="s">
        <v>388</v>
      </c>
    </row>
    <row r="3" ht="27.75" customHeight="1" spans="1:17">
      <c r="A3" s="64" t="s">
        <v>389</v>
      </c>
      <c r="B3" s="26"/>
      <c r="C3" s="26"/>
      <c r="D3" s="26"/>
      <c r="E3" s="26"/>
      <c r="F3" s="26"/>
      <c r="G3" s="26"/>
      <c r="H3" s="26"/>
      <c r="I3" s="26"/>
      <c r="J3" s="26"/>
      <c r="K3" s="53"/>
      <c r="L3" s="26"/>
      <c r="M3" s="26"/>
      <c r="N3" s="26"/>
      <c r="O3" s="53"/>
      <c r="P3" s="53"/>
      <c r="Q3" s="26"/>
    </row>
    <row r="4" ht="18.75" customHeight="1" spans="1:17">
      <c r="A4" s="105" t="str">
        <f>"单位名称："&amp;"元江哈尼族彝族傣族自治县红河街道"</f>
        <v>单位名称：元江哈尼族彝族傣族自治县红河街道</v>
      </c>
      <c r="B4" s="8"/>
      <c r="C4" s="8"/>
      <c r="D4" s="8"/>
      <c r="E4" s="8"/>
      <c r="F4" s="8"/>
      <c r="G4" s="8"/>
      <c r="H4" s="8"/>
      <c r="I4" s="8"/>
      <c r="J4" s="8"/>
      <c r="O4" s="67"/>
      <c r="P4" s="67"/>
      <c r="Q4" s="106" t="s">
        <v>161</v>
      </c>
    </row>
    <row r="5" ht="15.75" customHeight="1" spans="1:17">
      <c r="A5" s="11" t="s">
        <v>390</v>
      </c>
      <c r="B5" s="84" t="s">
        <v>391</v>
      </c>
      <c r="C5" s="84" t="s">
        <v>392</v>
      </c>
      <c r="D5" s="84" t="s">
        <v>393</v>
      </c>
      <c r="E5" s="84" t="s">
        <v>394</v>
      </c>
      <c r="F5" s="84" t="s">
        <v>395</v>
      </c>
      <c r="G5" s="85" t="s">
        <v>177</v>
      </c>
      <c r="H5" s="85"/>
      <c r="I5" s="85"/>
      <c r="J5" s="85"/>
      <c r="K5" s="86"/>
      <c r="L5" s="85"/>
      <c r="M5" s="85"/>
      <c r="N5" s="85"/>
      <c r="O5" s="87"/>
      <c r="P5" s="86"/>
      <c r="Q5" s="88"/>
    </row>
    <row r="6" ht="17.25" customHeight="1" spans="1:17">
      <c r="A6" s="16"/>
      <c r="B6" s="89"/>
      <c r="C6" s="89"/>
      <c r="D6" s="89"/>
      <c r="E6" s="89"/>
      <c r="F6" s="89"/>
      <c r="G6" s="89" t="s">
        <v>31</v>
      </c>
      <c r="H6" s="89" t="s">
        <v>34</v>
      </c>
      <c r="I6" s="89" t="s">
        <v>396</v>
      </c>
      <c r="J6" s="89" t="s">
        <v>397</v>
      </c>
      <c r="K6" s="90" t="s">
        <v>398</v>
      </c>
      <c r="L6" s="91" t="s">
        <v>399</v>
      </c>
      <c r="M6" s="91"/>
      <c r="N6" s="91"/>
      <c r="O6" s="92"/>
      <c r="P6" s="93"/>
      <c r="Q6" s="94"/>
    </row>
    <row r="7" ht="54" customHeight="1" spans="1:17">
      <c r="A7" s="19"/>
      <c r="B7" s="94"/>
      <c r="C7" s="94"/>
      <c r="D7" s="94"/>
      <c r="E7" s="94"/>
      <c r="F7" s="94"/>
      <c r="G7" s="94"/>
      <c r="H7" s="94" t="s">
        <v>33</v>
      </c>
      <c r="I7" s="94"/>
      <c r="J7" s="94"/>
      <c r="K7" s="95"/>
      <c r="L7" s="94" t="s">
        <v>33</v>
      </c>
      <c r="M7" s="94" t="s">
        <v>44</v>
      </c>
      <c r="N7" s="94" t="s">
        <v>184</v>
      </c>
      <c r="O7" s="96" t="s">
        <v>40</v>
      </c>
      <c r="P7" s="95" t="s">
        <v>41</v>
      </c>
      <c r="Q7" s="94" t="s">
        <v>42</v>
      </c>
    </row>
    <row r="8" ht="15" customHeight="1" spans="1:17">
      <c r="A8" s="20">
        <v>1</v>
      </c>
      <c r="B8" s="107">
        <v>2</v>
      </c>
      <c r="C8" s="107">
        <v>3</v>
      </c>
      <c r="D8" s="107">
        <v>4</v>
      </c>
      <c r="E8" s="107">
        <v>5</v>
      </c>
      <c r="F8" s="107">
        <v>6</v>
      </c>
      <c r="G8" s="108">
        <v>7</v>
      </c>
      <c r="H8" s="108">
        <v>8</v>
      </c>
      <c r="I8" s="108">
        <v>9</v>
      </c>
      <c r="J8" s="108">
        <v>10</v>
      </c>
      <c r="K8" s="108">
        <v>11</v>
      </c>
      <c r="L8" s="108">
        <v>12</v>
      </c>
      <c r="M8" s="108">
        <v>13</v>
      </c>
      <c r="N8" s="108">
        <v>14</v>
      </c>
      <c r="O8" s="108">
        <v>15</v>
      </c>
      <c r="P8" s="108">
        <v>16</v>
      </c>
      <c r="Q8" s="108">
        <v>17</v>
      </c>
    </row>
    <row r="9" s="1" customFormat="1" ht="20.25" customHeight="1" spans="1:17">
      <c r="A9" s="109" t="s">
        <v>291</v>
      </c>
      <c r="B9" s="110"/>
      <c r="C9" s="110"/>
      <c r="D9" s="111"/>
      <c r="E9" s="111"/>
      <c r="F9" s="111">
        <v>230000</v>
      </c>
      <c r="G9" s="111">
        <v>268850</v>
      </c>
      <c r="H9" s="111"/>
      <c r="I9" s="111"/>
      <c r="J9" s="112"/>
      <c r="K9" s="112"/>
      <c r="L9" s="111">
        <v>268850</v>
      </c>
      <c r="M9" s="111"/>
      <c r="N9" s="111"/>
      <c r="O9" s="111">
        <v>268850</v>
      </c>
      <c r="P9" s="111"/>
      <c r="Q9" s="111"/>
    </row>
    <row r="10" s="1" customFormat="1" ht="20.25" customHeight="1" spans="1:17">
      <c r="A10" s="110"/>
      <c r="B10" s="110" t="s">
        <v>400</v>
      </c>
      <c r="C10" s="110" t="str">
        <f>"C23120302"&amp;"  "&amp;"车辆加油、添加燃料服务"</f>
        <v>C23120302  车辆加油、添加燃料服务</v>
      </c>
      <c r="D10" s="113" t="s">
        <v>401</v>
      </c>
      <c r="E10" s="114">
        <v>1750</v>
      </c>
      <c r="F10" s="111"/>
      <c r="G10" s="111">
        <v>14997.5</v>
      </c>
      <c r="H10" s="112"/>
      <c r="I10" s="112"/>
      <c r="J10" s="112"/>
      <c r="K10" s="112"/>
      <c r="L10" s="111">
        <v>14997.5</v>
      </c>
      <c r="M10" s="111"/>
      <c r="N10" s="111"/>
      <c r="O10" s="111">
        <v>14997.5</v>
      </c>
      <c r="P10" s="111"/>
      <c r="Q10" s="111"/>
    </row>
    <row r="11" s="1" customFormat="1" ht="20.25" customHeight="1" spans="1:17">
      <c r="A11" s="110"/>
      <c r="B11" s="110" t="s">
        <v>402</v>
      </c>
      <c r="C11" s="110" t="str">
        <f>"A02030803"&amp;"  "&amp;"电动多轮车"</f>
        <v>A02030803  电动多轮车</v>
      </c>
      <c r="D11" s="113" t="s">
        <v>403</v>
      </c>
      <c r="E11" s="114">
        <v>1</v>
      </c>
      <c r="F11" s="111">
        <v>40000</v>
      </c>
      <c r="G11" s="111">
        <v>40000</v>
      </c>
      <c r="H11" s="112"/>
      <c r="I11" s="112"/>
      <c r="J11" s="112"/>
      <c r="K11" s="112"/>
      <c r="L11" s="111">
        <v>40000</v>
      </c>
      <c r="M11" s="111"/>
      <c r="N11" s="111"/>
      <c r="O11" s="111">
        <v>40000</v>
      </c>
      <c r="P11" s="111"/>
      <c r="Q11" s="111"/>
    </row>
    <row r="12" s="1" customFormat="1" ht="20.25" customHeight="1" spans="1:17">
      <c r="A12" s="110"/>
      <c r="B12" s="110" t="s">
        <v>400</v>
      </c>
      <c r="C12" s="110" t="str">
        <f>"C23120302"&amp;"  "&amp;"车辆加油、添加燃料服务"</f>
        <v>C23120302  车辆加油、添加燃料服务</v>
      </c>
      <c r="D12" s="113" t="s">
        <v>401</v>
      </c>
      <c r="E12" s="114">
        <v>1150</v>
      </c>
      <c r="F12" s="111"/>
      <c r="G12" s="111">
        <v>9832.5</v>
      </c>
      <c r="H12" s="112"/>
      <c r="I12" s="112"/>
      <c r="J12" s="112"/>
      <c r="K12" s="112"/>
      <c r="L12" s="111">
        <v>9832.5</v>
      </c>
      <c r="M12" s="111"/>
      <c r="N12" s="111"/>
      <c r="O12" s="111">
        <v>9832.5</v>
      </c>
      <c r="P12" s="111"/>
      <c r="Q12" s="111"/>
    </row>
    <row r="13" s="1" customFormat="1" ht="20.25" customHeight="1" spans="1:17">
      <c r="A13" s="110"/>
      <c r="B13" s="110" t="s">
        <v>404</v>
      </c>
      <c r="C13" s="110" t="str">
        <f>"C23120301"&amp;"  "&amp;"车辆维修和保养服务"</f>
        <v>C23120301  车辆维修和保养服务</v>
      </c>
      <c r="D13" s="113" t="s">
        <v>405</v>
      </c>
      <c r="E13" s="114">
        <v>40</v>
      </c>
      <c r="F13" s="111">
        <v>20000</v>
      </c>
      <c r="G13" s="111">
        <v>20000</v>
      </c>
      <c r="H13" s="112"/>
      <c r="I13" s="112"/>
      <c r="J13" s="112"/>
      <c r="K13" s="112"/>
      <c r="L13" s="111">
        <v>20000</v>
      </c>
      <c r="M13" s="111"/>
      <c r="N13" s="111"/>
      <c r="O13" s="111">
        <v>20000</v>
      </c>
      <c r="P13" s="111"/>
      <c r="Q13" s="111"/>
    </row>
    <row r="14" s="1" customFormat="1" ht="20.25" customHeight="1" spans="1:17">
      <c r="A14" s="110"/>
      <c r="B14" s="110" t="s">
        <v>406</v>
      </c>
      <c r="C14" s="110" t="str">
        <f>"C1804010201"&amp;"  "&amp;"机动车保险服务"</f>
        <v>C1804010201  机动车保险服务</v>
      </c>
      <c r="D14" s="113" t="s">
        <v>407</v>
      </c>
      <c r="E14" s="114">
        <v>1</v>
      </c>
      <c r="F14" s="111"/>
      <c r="G14" s="111">
        <v>4000</v>
      </c>
      <c r="H14" s="112"/>
      <c r="I14" s="112"/>
      <c r="J14" s="112"/>
      <c r="K14" s="112"/>
      <c r="L14" s="111">
        <v>4000</v>
      </c>
      <c r="M14" s="111"/>
      <c r="N14" s="111"/>
      <c r="O14" s="111">
        <v>4000</v>
      </c>
      <c r="P14" s="111"/>
      <c r="Q14" s="111"/>
    </row>
    <row r="15" s="1" customFormat="1" ht="20.25" customHeight="1" spans="1:17">
      <c r="A15" s="110"/>
      <c r="B15" s="110" t="s">
        <v>408</v>
      </c>
      <c r="C15" s="110" t="str">
        <f>"A02030503"&amp;"  "&amp;"小型客车"</f>
        <v>A02030503  小型客车</v>
      </c>
      <c r="D15" s="113" t="s">
        <v>403</v>
      </c>
      <c r="E15" s="114">
        <v>1</v>
      </c>
      <c r="F15" s="111">
        <v>155000</v>
      </c>
      <c r="G15" s="111">
        <v>155000</v>
      </c>
      <c r="H15" s="112"/>
      <c r="I15" s="112"/>
      <c r="J15" s="112"/>
      <c r="K15" s="112"/>
      <c r="L15" s="111">
        <v>155000</v>
      </c>
      <c r="M15" s="111"/>
      <c r="N15" s="111"/>
      <c r="O15" s="111">
        <v>155000</v>
      </c>
      <c r="P15" s="111"/>
      <c r="Q15" s="111"/>
    </row>
    <row r="16" s="1" customFormat="1" ht="20.25" customHeight="1" spans="1:17">
      <c r="A16" s="110"/>
      <c r="B16" s="110" t="s">
        <v>406</v>
      </c>
      <c r="C16" s="110" t="str">
        <f>"C1804010201"&amp;"  "&amp;"机动车保险服务"</f>
        <v>C1804010201  机动车保险服务</v>
      </c>
      <c r="D16" s="113" t="s">
        <v>407</v>
      </c>
      <c r="E16" s="114">
        <v>3</v>
      </c>
      <c r="F16" s="111"/>
      <c r="G16" s="111">
        <v>10020</v>
      </c>
      <c r="H16" s="112"/>
      <c r="I16" s="112"/>
      <c r="J16" s="112"/>
      <c r="K16" s="112"/>
      <c r="L16" s="111">
        <v>10020</v>
      </c>
      <c r="M16" s="111"/>
      <c r="N16" s="111"/>
      <c r="O16" s="111">
        <v>10020</v>
      </c>
      <c r="P16" s="111"/>
      <c r="Q16" s="111"/>
    </row>
    <row r="17" s="1" customFormat="1" ht="20.25" customHeight="1" spans="1:17">
      <c r="A17" s="110"/>
      <c r="B17" s="110" t="s">
        <v>404</v>
      </c>
      <c r="C17" s="110" t="str">
        <f>"C23120301"&amp;"  "&amp;"车辆维修和保养服务"</f>
        <v>C23120301  车辆维修和保养服务</v>
      </c>
      <c r="D17" s="113" t="s">
        <v>405</v>
      </c>
      <c r="E17" s="114">
        <v>30</v>
      </c>
      <c r="F17" s="111">
        <v>15000</v>
      </c>
      <c r="G17" s="111">
        <v>15000</v>
      </c>
      <c r="H17" s="112"/>
      <c r="I17" s="112"/>
      <c r="J17" s="112"/>
      <c r="K17" s="112"/>
      <c r="L17" s="111">
        <v>15000</v>
      </c>
      <c r="M17" s="111"/>
      <c r="N17" s="111"/>
      <c r="O17" s="111">
        <v>15000</v>
      </c>
      <c r="P17" s="111"/>
      <c r="Q17" s="111"/>
    </row>
    <row r="18" s="1" customFormat="1" ht="20.25" customHeight="1" spans="1:17">
      <c r="A18" s="109" t="s">
        <v>215</v>
      </c>
      <c r="B18" s="110"/>
      <c r="C18" s="110"/>
      <c r="D18" s="110"/>
      <c r="E18" s="110"/>
      <c r="F18" s="111">
        <v>175500</v>
      </c>
      <c r="G18" s="111">
        <v>175500</v>
      </c>
      <c r="H18" s="111">
        <v>175500</v>
      </c>
      <c r="I18" s="111"/>
      <c r="J18" s="112"/>
      <c r="K18" s="112"/>
      <c r="L18" s="111"/>
      <c r="M18" s="111"/>
      <c r="N18" s="111"/>
      <c r="O18" s="111"/>
      <c r="P18" s="111"/>
      <c r="Q18" s="111"/>
    </row>
    <row r="19" s="1" customFormat="1" ht="20.25" customHeight="1" spans="1:17">
      <c r="A19" s="110"/>
      <c r="B19" s="110" t="s">
        <v>409</v>
      </c>
      <c r="C19" s="110" t="str">
        <f>"A02010105"&amp;"  "&amp;"台式计算机"</f>
        <v>A02010105  台式计算机</v>
      </c>
      <c r="D19" s="113" t="s">
        <v>410</v>
      </c>
      <c r="E19" s="114">
        <v>8</v>
      </c>
      <c r="F19" s="111">
        <v>48000</v>
      </c>
      <c r="G19" s="111">
        <v>48000</v>
      </c>
      <c r="H19" s="112">
        <v>48000</v>
      </c>
      <c r="I19" s="112"/>
      <c r="J19" s="112"/>
      <c r="K19" s="112"/>
      <c r="L19" s="111"/>
      <c r="M19" s="111"/>
      <c r="N19" s="111"/>
      <c r="O19" s="111"/>
      <c r="P19" s="111"/>
      <c r="Q19" s="111"/>
    </row>
    <row r="20" s="1" customFormat="1" ht="20.25" customHeight="1" spans="1:17">
      <c r="A20" s="110"/>
      <c r="B20" s="110" t="s">
        <v>411</v>
      </c>
      <c r="C20" s="110" t="str">
        <f>"A05040101"&amp;"  "&amp;"复印纸"</f>
        <v>A05040101  复印纸</v>
      </c>
      <c r="D20" s="113" t="s">
        <v>412</v>
      </c>
      <c r="E20" s="114">
        <v>50</v>
      </c>
      <c r="F20" s="111">
        <v>9000</v>
      </c>
      <c r="G20" s="111">
        <v>9000</v>
      </c>
      <c r="H20" s="112">
        <v>9000</v>
      </c>
      <c r="I20" s="112"/>
      <c r="J20" s="112"/>
      <c r="K20" s="112"/>
      <c r="L20" s="111"/>
      <c r="M20" s="111"/>
      <c r="N20" s="111"/>
      <c r="O20" s="111"/>
      <c r="P20" s="111"/>
      <c r="Q20" s="111"/>
    </row>
    <row r="21" s="1" customFormat="1" ht="20.25" customHeight="1" spans="1:17">
      <c r="A21" s="110"/>
      <c r="B21" s="110" t="s">
        <v>411</v>
      </c>
      <c r="C21" s="110" t="str">
        <f>"A05040101"&amp;"  "&amp;"复印纸"</f>
        <v>A05040101  复印纸</v>
      </c>
      <c r="D21" s="113" t="s">
        <v>412</v>
      </c>
      <c r="E21" s="114">
        <v>100</v>
      </c>
      <c r="F21" s="111">
        <v>18000</v>
      </c>
      <c r="G21" s="111">
        <v>18000</v>
      </c>
      <c r="H21" s="112">
        <v>18000</v>
      </c>
      <c r="I21" s="112"/>
      <c r="J21" s="112"/>
      <c r="K21" s="112"/>
      <c r="L21" s="111"/>
      <c r="M21" s="111"/>
      <c r="N21" s="111"/>
      <c r="O21" s="111"/>
      <c r="P21" s="111"/>
      <c r="Q21" s="111"/>
    </row>
    <row r="22" s="1" customFormat="1" ht="20.25" customHeight="1" spans="1:17">
      <c r="A22" s="110"/>
      <c r="B22" s="110" t="s">
        <v>413</v>
      </c>
      <c r="C22" s="110" t="str">
        <f>"A02010105"&amp;"  "&amp;"台式计算机"</f>
        <v>A02010105  台式计算机</v>
      </c>
      <c r="D22" s="113" t="s">
        <v>410</v>
      </c>
      <c r="E22" s="114">
        <v>2</v>
      </c>
      <c r="F22" s="111">
        <v>12000</v>
      </c>
      <c r="G22" s="111">
        <v>12000</v>
      </c>
      <c r="H22" s="112">
        <v>12000</v>
      </c>
      <c r="I22" s="112"/>
      <c r="J22" s="112"/>
      <c r="K22" s="112"/>
      <c r="L22" s="111"/>
      <c r="M22" s="111"/>
      <c r="N22" s="111"/>
      <c r="O22" s="111"/>
      <c r="P22" s="111"/>
      <c r="Q22" s="111"/>
    </row>
    <row r="23" s="1" customFormat="1" ht="20.25" customHeight="1" spans="1:17">
      <c r="A23" s="110"/>
      <c r="B23" s="110" t="s">
        <v>414</v>
      </c>
      <c r="C23" s="110" t="str">
        <f t="shared" ref="C23:C27" si="0">"A02061804"&amp;"  "&amp;"空调机"</f>
        <v>A02061804  空调机</v>
      </c>
      <c r="D23" s="113" t="s">
        <v>410</v>
      </c>
      <c r="E23" s="114">
        <v>3</v>
      </c>
      <c r="F23" s="111">
        <v>23400</v>
      </c>
      <c r="G23" s="111">
        <v>23400</v>
      </c>
      <c r="H23" s="112">
        <v>23400</v>
      </c>
      <c r="I23" s="112"/>
      <c r="J23" s="112"/>
      <c r="K23" s="112"/>
      <c r="L23" s="111"/>
      <c r="M23" s="111"/>
      <c r="N23" s="111"/>
      <c r="O23" s="111"/>
      <c r="P23" s="111"/>
      <c r="Q23" s="111"/>
    </row>
    <row r="24" s="1" customFormat="1" ht="20.25" customHeight="1" spans="1:17">
      <c r="A24" s="110"/>
      <c r="B24" s="110" t="s">
        <v>415</v>
      </c>
      <c r="C24" s="110" t="str">
        <f t="shared" si="0"/>
        <v>A02061804  空调机</v>
      </c>
      <c r="D24" s="113" t="s">
        <v>410</v>
      </c>
      <c r="E24" s="114">
        <v>2</v>
      </c>
      <c r="F24" s="111">
        <v>6600</v>
      </c>
      <c r="G24" s="111">
        <v>6600</v>
      </c>
      <c r="H24" s="112">
        <v>6600</v>
      </c>
      <c r="I24" s="112"/>
      <c r="J24" s="112"/>
      <c r="K24" s="112"/>
      <c r="L24" s="111"/>
      <c r="M24" s="111"/>
      <c r="N24" s="111"/>
      <c r="O24" s="111"/>
      <c r="P24" s="111"/>
      <c r="Q24" s="111"/>
    </row>
    <row r="25" s="1" customFormat="1" ht="20.25" customHeight="1" spans="1:17">
      <c r="A25" s="110"/>
      <c r="B25" s="110" t="s">
        <v>416</v>
      </c>
      <c r="C25" s="110" t="str">
        <f>"A05010502"&amp;"  "&amp;"文件柜"</f>
        <v>A05010502  文件柜</v>
      </c>
      <c r="D25" s="113" t="s">
        <v>417</v>
      </c>
      <c r="E25" s="114">
        <v>10</v>
      </c>
      <c r="F25" s="111">
        <v>10000</v>
      </c>
      <c r="G25" s="111">
        <v>10000</v>
      </c>
      <c r="H25" s="112">
        <v>10000</v>
      </c>
      <c r="I25" s="112"/>
      <c r="J25" s="112"/>
      <c r="K25" s="112"/>
      <c r="L25" s="111"/>
      <c r="M25" s="111"/>
      <c r="N25" s="111"/>
      <c r="O25" s="111"/>
      <c r="P25" s="111"/>
      <c r="Q25" s="111"/>
    </row>
    <row r="26" s="1" customFormat="1" ht="20.25" customHeight="1" spans="1:17">
      <c r="A26" s="110"/>
      <c r="B26" s="110" t="s">
        <v>418</v>
      </c>
      <c r="C26" s="110" t="str">
        <f>"A02020100"&amp;"  "&amp;"复印机"</f>
        <v>A02020100  复印机</v>
      </c>
      <c r="D26" s="113" t="s">
        <v>410</v>
      </c>
      <c r="E26" s="114">
        <v>1</v>
      </c>
      <c r="F26" s="111">
        <v>32000</v>
      </c>
      <c r="G26" s="111">
        <v>32000</v>
      </c>
      <c r="H26" s="112">
        <v>32000</v>
      </c>
      <c r="I26" s="112"/>
      <c r="J26" s="112"/>
      <c r="K26" s="112"/>
      <c r="L26" s="111"/>
      <c r="M26" s="111"/>
      <c r="N26" s="111"/>
      <c r="O26" s="111"/>
      <c r="P26" s="111"/>
      <c r="Q26" s="111"/>
    </row>
    <row r="27" s="1" customFormat="1" ht="20.25" customHeight="1" spans="1:17">
      <c r="A27" s="110"/>
      <c r="B27" s="110" t="s">
        <v>415</v>
      </c>
      <c r="C27" s="110" t="str">
        <f t="shared" si="0"/>
        <v>A02061804  空调机</v>
      </c>
      <c r="D27" s="113" t="s">
        <v>410</v>
      </c>
      <c r="E27" s="114">
        <v>5</v>
      </c>
      <c r="F27" s="111">
        <v>16500</v>
      </c>
      <c r="G27" s="111">
        <v>16500</v>
      </c>
      <c r="H27" s="112">
        <v>16500</v>
      </c>
      <c r="I27" s="112"/>
      <c r="J27" s="112"/>
      <c r="K27" s="112"/>
      <c r="L27" s="111"/>
      <c r="M27" s="111"/>
      <c r="N27" s="111"/>
      <c r="O27" s="111"/>
      <c r="P27" s="111"/>
      <c r="Q27" s="111"/>
    </row>
    <row r="28" s="1" customFormat="1" ht="20.25" customHeight="1" spans="1:17">
      <c r="A28" s="109" t="s">
        <v>204</v>
      </c>
      <c r="B28" s="110"/>
      <c r="C28" s="110"/>
      <c r="D28" s="110"/>
      <c r="E28" s="110"/>
      <c r="F28" s="111">
        <v>54900</v>
      </c>
      <c r="G28" s="111">
        <v>102135</v>
      </c>
      <c r="H28" s="111">
        <v>102135</v>
      </c>
      <c r="I28" s="111"/>
      <c r="J28" s="112"/>
      <c r="K28" s="112"/>
      <c r="L28" s="111"/>
      <c r="M28" s="111"/>
      <c r="N28" s="111"/>
      <c r="O28" s="111"/>
      <c r="P28" s="111"/>
      <c r="Q28" s="111"/>
    </row>
    <row r="29" s="1" customFormat="1" ht="20.25" customHeight="1" spans="1:17">
      <c r="A29" s="110"/>
      <c r="B29" s="110" t="s">
        <v>400</v>
      </c>
      <c r="C29" s="110" t="str">
        <f>"C23120302"&amp;"  "&amp;"车辆加油、添加燃料服务"</f>
        <v>C23120302  车辆加油、添加燃料服务</v>
      </c>
      <c r="D29" s="113" t="s">
        <v>401</v>
      </c>
      <c r="E29" s="114">
        <v>4710</v>
      </c>
      <c r="F29" s="111"/>
      <c r="G29" s="111">
        <v>40035</v>
      </c>
      <c r="H29" s="112">
        <v>40035</v>
      </c>
      <c r="I29" s="112"/>
      <c r="J29" s="112"/>
      <c r="K29" s="112"/>
      <c r="L29" s="111"/>
      <c r="M29" s="111"/>
      <c r="N29" s="111"/>
      <c r="O29" s="111"/>
      <c r="P29" s="111"/>
      <c r="Q29" s="111"/>
    </row>
    <row r="30" s="1" customFormat="1" ht="20.25" customHeight="1" spans="1:17">
      <c r="A30" s="110"/>
      <c r="B30" s="110" t="s">
        <v>404</v>
      </c>
      <c r="C30" s="110" t="str">
        <f>"C23120301"&amp;"  "&amp;"车辆维修和保养服务"</f>
        <v>C23120301  车辆维修和保养服务</v>
      </c>
      <c r="D30" s="113" t="s">
        <v>405</v>
      </c>
      <c r="E30" s="114">
        <v>36</v>
      </c>
      <c r="F30" s="111">
        <v>54900</v>
      </c>
      <c r="G30" s="111">
        <v>54900</v>
      </c>
      <c r="H30" s="112">
        <v>54900</v>
      </c>
      <c r="I30" s="112"/>
      <c r="J30" s="112"/>
      <c r="K30" s="112"/>
      <c r="L30" s="111"/>
      <c r="M30" s="111"/>
      <c r="N30" s="111"/>
      <c r="O30" s="111"/>
      <c r="P30" s="111"/>
      <c r="Q30" s="111"/>
    </row>
    <row r="31" s="1" customFormat="1" ht="20.25" customHeight="1" spans="1:17">
      <c r="A31" s="110"/>
      <c r="B31" s="110" t="s">
        <v>406</v>
      </c>
      <c r="C31" s="110" t="str">
        <f>"C1804010201"&amp;"  "&amp;"机动车保险服务"</f>
        <v>C1804010201  机动车保险服务</v>
      </c>
      <c r="D31" s="113" t="s">
        <v>419</v>
      </c>
      <c r="E31" s="114">
        <v>2</v>
      </c>
      <c r="F31" s="111"/>
      <c r="G31" s="111">
        <v>7200</v>
      </c>
      <c r="H31" s="112">
        <v>7200</v>
      </c>
      <c r="I31" s="112"/>
      <c r="J31" s="112"/>
      <c r="K31" s="112"/>
      <c r="L31" s="111"/>
      <c r="M31" s="111"/>
      <c r="N31" s="111"/>
      <c r="O31" s="111"/>
      <c r="P31" s="111"/>
      <c r="Q31" s="111"/>
    </row>
    <row r="32" s="1" customFormat="1" ht="20.25" customHeight="1" spans="1:17">
      <c r="A32" s="114" t="s">
        <v>31</v>
      </c>
      <c r="B32" s="114"/>
      <c r="C32" s="114"/>
      <c r="D32" s="113"/>
      <c r="E32" s="113"/>
      <c r="F32" s="111">
        <v>460400</v>
      </c>
      <c r="G32" s="111">
        <v>546485</v>
      </c>
      <c r="H32" s="111">
        <v>277635</v>
      </c>
      <c r="I32" s="111"/>
      <c r="J32" s="111"/>
      <c r="K32" s="111"/>
      <c r="L32" s="111">
        <v>268850</v>
      </c>
      <c r="M32" s="111"/>
      <c r="N32" s="111"/>
      <c r="O32" s="111">
        <v>268850</v>
      </c>
      <c r="P32" s="111"/>
      <c r="Q32" s="111"/>
    </row>
  </sheetData>
  <mergeCells count="16">
    <mergeCell ref="A3:Q3"/>
    <mergeCell ref="A4:F4"/>
    <mergeCell ref="G5:Q5"/>
    <mergeCell ref="L6:Q6"/>
    <mergeCell ref="A32:E32"/>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pane ySplit="1" topLeftCell="A2" activePane="bottomLeft" state="frozen"/>
      <selection/>
      <selection pane="bottomLeft" activeCell="L30" sqref="L30"/>
    </sheetView>
  </sheetViews>
  <sheetFormatPr defaultColWidth="9.14166666666667" defaultRowHeight="14.25" customHeight="1"/>
  <cols>
    <col min="1" max="1" width="21.5" customWidth="1"/>
    <col min="2" max="2" width="17" customWidth="1"/>
    <col min="3" max="3" width="21.125" customWidth="1"/>
    <col min="4" max="4" width="13.75" customWidth="1"/>
    <col min="5" max="5" width="15.125" customWidth="1"/>
    <col min="6" max="8" width="16.6" customWidth="1"/>
    <col min="9" max="9" width="14.25" customWidth="1"/>
    <col min="10" max="14" width="16.6" customWidth="1"/>
  </cols>
  <sheetData>
    <row r="1" customHeight="1" spans="1:14">
      <c r="A1" s="2"/>
      <c r="B1" s="2"/>
      <c r="C1" s="2"/>
      <c r="D1" s="2"/>
      <c r="E1" s="2"/>
      <c r="F1" s="2"/>
      <c r="G1" s="2"/>
      <c r="H1" s="2"/>
      <c r="I1" s="2"/>
      <c r="J1" s="2"/>
      <c r="K1" s="2"/>
      <c r="L1" s="2"/>
      <c r="M1" s="2"/>
      <c r="N1" s="2"/>
    </row>
    <row r="2" ht="13.5" customHeight="1" spans="1:14">
      <c r="A2" s="74"/>
      <c r="B2" s="74"/>
      <c r="C2" s="74"/>
      <c r="D2" s="74"/>
      <c r="E2" s="74"/>
      <c r="F2" s="74"/>
      <c r="G2" s="74"/>
      <c r="H2" s="75"/>
      <c r="I2" s="74"/>
      <c r="J2" s="74"/>
      <c r="K2" s="74"/>
      <c r="L2" s="51"/>
      <c r="M2" s="76"/>
      <c r="N2" s="77" t="s">
        <v>420</v>
      </c>
    </row>
    <row r="3" ht="27.75" customHeight="1" spans="1:14">
      <c r="A3" s="64" t="s">
        <v>421</v>
      </c>
      <c r="B3" s="78"/>
      <c r="C3" s="78"/>
      <c r="D3" s="78"/>
      <c r="E3" s="78"/>
      <c r="F3" s="78"/>
      <c r="G3" s="78"/>
      <c r="H3" s="79"/>
      <c r="I3" s="78"/>
      <c r="J3" s="78"/>
      <c r="K3" s="78"/>
      <c r="L3" s="53"/>
      <c r="M3" s="79"/>
      <c r="N3" s="78"/>
    </row>
    <row r="4" ht="18.75" customHeight="1" spans="1:14">
      <c r="A4" s="80" t="str">
        <f>"单位名称："&amp;"元江哈尼族彝族傣族自治县红河街道"</f>
        <v>单位名称：元江哈尼族彝族傣族自治县红河街道</v>
      </c>
      <c r="B4" s="81"/>
      <c r="C4" s="81"/>
      <c r="D4" s="81"/>
      <c r="E4" s="81"/>
      <c r="F4" s="81"/>
      <c r="G4" s="81"/>
      <c r="H4" s="75"/>
      <c r="I4" s="74"/>
      <c r="J4" s="74"/>
      <c r="K4" s="74"/>
      <c r="L4" s="67"/>
      <c r="M4" s="82"/>
      <c r="N4" s="83" t="s">
        <v>161</v>
      </c>
    </row>
    <row r="5" ht="15.75" customHeight="1" spans="1:14">
      <c r="A5" s="11" t="s">
        <v>390</v>
      </c>
      <c r="B5" s="84" t="s">
        <v>422</v>
      </c>
      <c r="C5" s="84" t="s">
        <v>423</v>
      </c>
      <c r="D5" s="85" t="s">
        <v>177</v>
      </c>
      <c r="E5" s="85"/>
      <c r="F5" s="85"/>
      <c r="G5" s="85"/>
      <c r="H5" s="86"/>
      <c r="I5" s="85"/>
      <c r="J5" s="85"/>
      <c r="K5" s="85"/>
      <c r="L5" s="87"/>
      <c r="M5" s="86"/>
      <c r="N5" s="88"/>
    </row>
    <row r="6" ht="17.25" customHeight="1" spans="1:14">
      <c r="A6" s="16"/>
      <c r="B6" s="89"/>
      <c r="C6" s="89"/>
      <c r="D6" s="89" t="s">
        <v>31</v>
      </c>
      <c r="E6" s="89" t="s">
        <v>34</v>
      </c>
      <c r="F6" s="89" t="s">
        <v>396</v>
      </c>
      <c r="G6" s="89" t="s">
        <v>397</v>
      </c>
      <c r="H6" s="90" t="s">
        <v>398</v>
      </c>
      <c r="I6" s="91" t="s">
        <v>399</v>
      </c>
      <c r="J6" s="91"/>
      <c r="K6" s="91"/>
      <c r="L6" s="92"/>
      <c r="M6" s="93"/>
      <c r="N6" s="94"/>
    </row>
    <row r="7" ht="54" customHeight="1" spans="1:14">
      <c r="A7" s="19"/>
      <c r="B7" s="94"/>
      <c r="C7" s="94"/>
      <c r="D7" s="94"/>
      <c r="E7" s="94"/>
      <c r="F7" s="94"/>
      <c r="G7" s="94"/>
      <c r="H7" s="95"/>
      <c r="I7" s="94" t="s">
        <v>33</v>
      </c>
      <c r="J7" s="94" t="s">
        <v>44</v>
      </c>
      <c r="K7" s="94" t="s">
        <v>184</v>
      </c>
      <c r="L7" s="96" t="s">
        <v>40</v>
      </c>
      <c r="M7" s="95" t="s">
        <v>41</v>
      </c>
      <c r="N7" s="94" t="s">
        <v>42</v>
      </c>
    </row>
    <row r="8" ht="15" customHeight="1" spans="1:14">
      <c r="A8" s="19">
        <v>1</v>
      </c>
      <c r="B8" s="94">
        <v>2</v>
      </c>
      <c r="C8" s="94">
        <v>3</v>
      </c>
      <c r="D8" s="95">
        <v>4</v>
      </c>
      <c r="E8" s="95">
        <v>5</v>
      </c>
      <c r="F8" s="95">
        <v>6</v>
      </c>
      <c r="G8" s="95">
        <v>7</v>
      </c>
      <c r="H8" s="95">
        <v>8</v>
      </c>
      <c r="I8" s="95">
        <v>9</v>
      </c>
      <c r="J8" s="95">
        <v>10</v>
      </c>
      <c r="K8" s="95">
        <v>11</v>
      </c>
      <c r="L8" s="95">
        <v>12</v>
      </c>
      <c r="M8" s="95">
        <v>13</v>
      </c>
      <c r="N8" s="95">
        <v>14</v>
      </c>
    </row>
    <row r="9" ht="21" customHeight="1" spans="1:14">
      <c r="A9" s="97"/>
      <c r="B9" s="98"/>
      <c r="C9" s="98"/>
      <c r="D9" s="99"/>
      <c r="E9" s="99"/>
      <c r="F9" s="99"/>
      <c r="G9" s="99"/>
      <c r="H9" s="99"/>
      <c r="I9" s="99"/>
      <c r="J9" s="99"/>
      <c r="K9" s="99"/>
      <c r="L9" s="100"/>
      <c r="M9" s="99"/>
      <c r="N9" s="99"/>
    </row>
    <row r="10" ht="21" customHeight="1" spans="1:14">
      <c r="A10" s="97"/>
      <c r="B10" s="98"/>
      <c r="C10" s="98"/>
      <c r="D10" s="99"/>
      <c r="E10" s="99"/>
      <c r="F10" s="99"/>
      <c r="G10" s="99"/>
      <c r="H10" s="99"/>
      <c r="I10" s="99"/>
      <c r="J10" s="99"/>
      <c r="K10" s="99"/>
      <c r="L10" s="100"/>
      <c r="M10" s="99"/>
      <c r="N10" s="99"/>
    </row>
    <row r="11" ht="21" customHeight="1" spans="1:14">
      <c r="A11" s="101" t="s">
        <v>136</v>
      </c>
      <c r="B11" s="102"/>
      <c r="C11" s="103"/>
      <c r="D11" s="99"/>
      <c r="E11" s="99"/>
      <c r="F11" s="99"/>
      <c r="G11" s="99"/>
      <c r="H11" s="99"/>
      <c r="I11" s="99"/>
      <c r="J11" s="99"/>
      <c r="K11" s="99"/>
      <c r="L11" s="100"/>
      <c r="M11" s="99"/>
      <c r="N11" s="99"/>
    </row>
    <row r="13" customHeight="1" spans="1:14">
      <c r="A13" s="35" t="s">
        <v>424</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M17" sqref="M17"/>
    </sheetView>
  </sheetViews>
  <sheetFormatPr defaultColWidth="9.14166666666667" defaultRowHeight="14.25" customHeight="1"/>
  <cols>
    <col min="1" max="1" width="30.75" customWidth="1"/>
    <col min="2" max="2" width="14.125" customWidth="1"/>
    <col min="3" max="3" width="14.625" customWidth="1"/>
    <col min="4" max="4" width="13.75" customWidth="1"/>
    <col min="5" max="5" width="14.125" customWidth="1"/>
    <col min="6" max="6" width="15.25" customWidth="1"/>
    <col min="7" max="7" width="14.25" customWidth="1"/>
    <col min="8" max="8" width="14.375" customWidth="1"/>
    <col min="9" max="9" width="13.5" customWidth="1"/>
    <col min="10" max="10" width="14.375" customWidth="1"/>
    <col min="11" max="11" width="13.875" customWidth="1"/>
    <col min="12" max="12" width="14.875" customWidth="1"/>
    <col min="13" max="13" width="16.25" customWidth="1"/>
    <col min="14" max="14" width="15.625" customWidth="1"/>
  </cols>
  <sheetData>
    <row r="1" customHeight="1" spans="1:14">
      <c r="A1" s="2"/>
      <c r="B1" s="2"/>
      <c r="C1" s="2"/>
      <c r="D1" s="2"/>
      <c r="E1" s="2"/>
      <c r="F1" s="2"/>
      <c r="G1" s="2"/>
      <c r="H1" s="2"/>
      <c r="I1" s="2"/>
      <c r="J1" s="2"/>
      <c r="K1" s="2"/>
      <c r="L1" s="2"/>
      <c r="M1" s="2"/>
      <c r="N1" s="2"/>
    </row>
    <row r="2" ht="13.5" customHeight="1" spans="1:14">
      <c r="D2" s="63"/>
      <c r="N2" s="51" t="s">
        <v>425</v>
      </c>
    </row>
    <row r="3" ht="27.75" customHeight="1" spans="1:14">
      <c r="A3" s="64" t="s">
        <v>426</v>
      </c>
      <c r="B3" s="26"/>
      <c r="C3" s="26"/>
      <c r="D3" s="26"/>
      <c r="E3" s="26"/>
      <c r="F3" s="26"/>
      <c r="G3" s="26"/>
      <c r="H3" s="26"/>
      <c r="I3" s="26"/>
      <c r="J3" s="26"/>
      <c r="K3" s="26"/>
      <c r="L3" s="26"/>
      <c r="M3" s="26"/>
      <c r="N3" s="26"/>
    </row>
    <row r="4" ht="18" customHeight="1" spans="1:14">
      <c r="A4" s="65" t="str">
        <f>"单位名称："&amp;"元江哈尼族彝族傣族自治县红河街道"</f>
        <v>单位名称：元江哈尼族彝族傣族自治县红河街道</v>
      </c>
      <c r="B4" s="65"/>
      <c r="C4" s="65"/>
      <c r="D4" s="66"/>
      <c r="E4" s="66"/>
      <c r="F4" s="66"/>
      <c r="G4" s="66"/>
      <c r="H4" s="66"/>
      <c r="I4" s="66"/>
      <c r="N4" s="67" t="s">
        <v>161</v>
      </c>
    </row>
    <row r="5" ht="19.5" customHeight="1" spans="1:14">
      <c r="A5" s="27" t="s">
        <v>427</v>
      </c>
      <c r="B5" s="68" t="s">
        <v>177</v>
      </c>
      <c r="C5" s="69"/>
      <c r="D5" s="13"/>
      <c r="E5" s="12" t="s">
        <v>428</v>
      </c>
      <c r="F5" s="13"/>
      <c r="G5" s="13"/>
      <c r="H5" s="13"/>
      <c r="I5" s="13"/>
      <c r="J5" s="13"/>
      <c r="K5" s="13"/>
      <c r="L5" s="13"/>
      <c r="M5" s="13"/>
      <c r="N5" s="13"/>
    </row>
    <row r="6" ht="40.5" customHeight="1" spans="1:14">
      <c r="A6" s="20"/>
      <c r="B6" s="27" t="s">
        <v>31</v>
      </c>
      <c r="C6" s="11" t="s">
        <v>34</v>
      </c>
      <c r="D6" s="70" t="s">
        <v>429</v>
      </c>
      <c r="E6" s="71" t="s">
        <v>430</v>
      </c>
      <c r="F6" s="71" t="s">
        <v>431</v>
      </c>
      <c r="G6" s="71" t="s">
        <v>432</v>
      </c>
      <c r="H6" s="71" t="s">
        <v>433</v>
      </c>
      <c r="I6" s="71" t="s">
        <v>434</v>
      </c>
      <c r="J6" s="71" t="s">
        <v>435</v>
      </c>
      <c r="K6" s="71" t="s">
        <v>436</v>
      </c>
      <c r="L6" s="71" t="s">
        <v>437</v>
      </c>
      <c r="M6" s="71" t="s">
        <v>438</v>
      </c>
      <c r="N6" s="71" t="s">
        <v>439</v>
      </c>
    </row>
    <row r="7" ht="19.5" customHeight="1" spans="1:14">
      <c r="A7" s="72">
        <v>1</v>
      </c>
      <c r="B7" s="72">
        <v>2</v>
      </c>
      <c r="C7" s="72">
        <v>3</v>
      </c>
      <c r="D7" s="12">
        <v>4</v>
      </c>
      <c r="E7" s="72">
        <v>5</v>
      </c>
      <c r="F7" s="72">
        <v>6</v>
      </c>
      <c r="G7" s="72">
        <v>7</v>
      </c>
      <c r="H7" s="12">
        <v>8</v>
      </c>
      <c r="I7" s="72">
        <v>9</v>
      </c>
      <c r="J7" s="72">
        <v>10</v>
      </c>
      <c r="K7" s="72">
        <v>11</v>
      </c>
      <c r="L7" s="12">
        <v>12</v>
      </c>
      <c r="M7" s="72">
        <v>13</v>
      </c>
      <c r="N7" s="72">
        <v>14</v>
      </c>
    </row>
    <row r="8" ht="28.4" customHeight="1" spans="1:14">
      <c r="A8" s="29"/>
      <c r="B8" s="73"/>
      <c r="C8" s="73"/>
      <c r="D8" s="73"/>
      <c r="E8" s="73"/>
      <c r="F8" s="73"/>
      <c r="G8" s="73"/>
      <c r="H8" s="73"/>
      <c r="I8" s="73"/>
      <c r="J8" s="73"/>
      <c r="K8" s="73"/>
      <c r="L8" s="73"/>
      <c r="M8" s="73"/>
      <c r="N8" s="73"/>
    </row>
    <row r="9" ht="29.9" customHeight="1" spans="1:14">
      <c r="A9" s="29"/>
      <c r="B9" s="73"/>
      <c r="C9" s="73"/>
      <c r="D9" s="73"/>
      <c r="E9" s="73"/>
      <c r="F9" s="73"/>
      <c r="G9" s="73"/>
      <c r="H9" s="73"/>
      <c r="I9" s="73"/>
      <c r="J9" s="73"/>
      <c r="K9" s="73"/>
      <c r="L9" s="73"/>
      <c r="M9" s="73"/>
      <c r="N9" s="73"/>
    </row>
    <row r="11" customHeight="1" spans="1:14">
      <c r="A11" s="35" t="s">
        <v>440</v>
      </c>
    </row>
  </sheetData>
  <mergeCells count="5">
    <mergeCell ref="A3:N3"/>
    <mergeCell ref="A4:C4"/>
    <mergeCell ref="B5:D5"/>
    <mergeCell ref="E5:N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G29" sqref="G29"/>
    </sheetView>
  </sheetViews>
  <sheetFormatPr defaultColWidth="9.14166666666667" defaultRowHeight="12" customHeight="1"/>
  <cols>
    <col min="1" max="1" width="28.625" customWidth="1"/>
    <col min="2" max="2" width="22.375" customWidth="1"/>
    <col min="3" max="3" width="16.3166666666667" customWidth="1"/>
    <col min="4" max="4" width="15.6" customWidth="1"/>
    <col min="5" max="5" width="16.125" customWidth="1"/>
    <col min="6" max="6" width="11.275" customWidth="1"/>
    <col min="7" max="7" width="14.8833333333333" customWidth="1"/>
    <col min="8" max="8" width="10.8833333333333" customWidth="1"/>
    <col min="9" max="9" width="13.425" customWidth="1"/>
    <col min="10" max="10" width="17.25" customWidth="1"/>
  </cols>
  <sheetData>
    <row r="1" customHeight="1" spans="1:10">
      <c r="A1" s="2"/>
      <c r="B1" s="2"/>
      <c r="C1" s="2"/>
      <c r="D1" s="2"/>
      <c r="E1" s="2"/>
      <c r="F1" s="2"/>
      <c r="G1" s="2"/>
      <c r="H1" s="2"/>
      <c r="I1" s="2"/>
      <c r="J1" s="2"/>
    </row>
    <row r="2" customHeight="1" spans="1:10">
      <c r="J2" s="51" t="s">
        <v>441</v>
      </c>
    </row>
    <row r="3" ht="28.5" customHeight="1" spans="1:10">
      <c r="A3" s="52" t="s">
        <v>442</v>
      </c>
      <c r="B3" s="26"/>
      <c r="C3" s="26"/>
      <c r="D3" s="26"/>
      <c r="E3" s="26"/>
      <c r="F3" s="53"/>
      <c r="G3" s="26"/>
      <c r="H3" s="53"/>
      <c r="I3" s="53"/>
      <c r="J3" s="26"/>
    </row>
    <row r="4" ht="17.25" customHeight="1" spans="1:10">
      <c r="A4" s="54" t="str">
        <f>"单位名称："&amp;"元江哈尼族彝族傣族自治县红河街道"</f>
        <v>单位名称：元江哈尼族彝族傣族自治县红河街道</v>
      </c>
      <c r="B4" s="54"/>
      <c r="C4" s="54"/>
      <c r="D4" s="55"/>
      <c r="E4" s="55"/>
      <c r="F4" s="55"/>
      <c r="G4" s="55"/>
      <c r="H4" s="55"/>
    </row>
    <row r="5" ht="44.25" customHeight="1" spans="1:10">
      <c r="A5" s="19" t="s">
        <v>295</v>
      </c>
      <c r="B5" s="19" t="s">
        <v>296</v>
      </c>
      <c r="C5" s="19" t="s">
        <v>297</v>
      </c>
      <c r="D5" s="56" t="s">
        <v>298</v>
      </c>
      <c r="E5" s="56" t="s">
        <v>299</v>
      </c>
      <c r="F5" s="57" t="s">
        <v>300</v>
      </c>
      <c r="G5" s="56" t="s">
        <v>301</v>
      </c>
      <c r="H5" s="57" t="s">
        <v>302</v>
      </c>
      <c r="I5" s="57" t="s">
        <v>303</v>
      </c>
      <c r="J5" s="56" t="s">
        <v>304</v>
      </c>
    </row>
    <row r="6" ht="14.25" customHeight="1" spans="1:10">
      <c r="A6" s="56">
        <v>1</v>
      </c>
      <c r="B6" s="56">
        <v>2</v>
      </c>
      <c r="C6" s="56">
        <v>3</v>
      </c>
      <c r="D6" s="56">
        <v>4</v>
      </c>
      <c r="E6" s="56">
        <v>5</v>
      </c>
      <c r="F6" s="57">
        <v>6</v>
      </c>
      <c r="G6" s="56">
        <v>7</v>
      </c>
      <c r="H6" s="57">
        <v>8</v>
      </c>
      <c r="I6" s="57">
        <v>9</v>
      </c>
      <c r="J6" s="56">
        <v>10</v>
      </c>
    </row>
    <row r="7" ht="20" customHeight="1" spans="1:10">
      <c r="A7" s="58"/>
      <c r="B7" s="59"/>
      <c r="C7" s="59"/>
      <c r="D7" s="59"/>
      <c r="E7" s="60"/>
      <c r="F7" s="61"/>
      <c r="G7" s="60"/>
      <c r="H7" s="61"/>
      <c r="I7" s="61"/>
      <c r="J7" s="60"/>
    </row>
    <row r="8" ht="18" customHeight="1" spans="1:10">
      <c r="A8" s="58"/>
      <c r="B8" s="62"/>
      <c r="C8" s="62"/>
      <c r="D8" s="62"/>
      <c r="E8" s="58"/>
      <c r="F8" s="62"/>
      <c r="G8" s="58"/>
      <c r="H8" s="62"/>
      <c r="I8" s="62"/>
      <c r="J8" s="58"/>
    </row>
    <row r="10" customHeight="1" spans="1:10">
      <c r="A10" s="1" t="s">
        <v>443</v>
      </c>
    </row>
  </sheetData>
  <mergeCells count="2">
    <mergeCell ref="A3:J3"/>
    <mergeCell ref="A4:C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pane ySplit="1" topLeftCell="A2" activePane="bottomLeft" state="frozen"/>
      <selection/>
      <selection pane="bottomLeft" activeCell="B19" sqref="B19"/>
    </sheetView>
  </sheetViews>
  <sheetFormatPr defaultColWidth="8.85" defaultRowHeight="15" customHeight="1" outlineLevelCol="7"/>
  <cols>
    <col min="1" max="1" width="26.25" customWidth="1"/>
    <col min="2" max="2" width="16.875" customWidth="1"/>
    <col min="3" max="3" width="18.125" customWidth="1"/>
    <col min="4" max="4" width="19.5" customWidth="1"/>
    <col min="5" max="5" width="13" customWidth="1"/>
    <col min="6" max="6" width="13.875" customWidth="1"/>
    <col min="7" max="7" width="11.75" customWidth="1"/>
    <col min="8" max="8" width="17" customWidth="1"/>
  </cols>
  <sheetData>
    <row r="1" customHeight="1" spans="1:8">
      <c r="A1" s="36"/>
      <c r="B1" s="36"/>
      <c r="C1" s="36"/>
      <c r="D1" s="36"/>
      <c r="E1" s="36"/>
      <c r="F1" s="36"/>
      <c r="G1" s="36"/>
      <c r="H1" s="36"/>
    </row>
    <row r="2" ht="18.75" customHeight="1" spans="1:8">
      <c r="A2" s="37"/>
      <c r="B2" s="37"/>
      <c r="C2" s="37"/>
      <c r="D2" s="37"/>
      <c r="E2" s="37"/>
      <c r="F2" s="37"/>
      <c r="G2" s="37"/>
      <c r="H2" s="38" t="s">
        <v>444</v>
      </c>
    </row>
    <row r="3" ht="30.65" customHeight="1" spans="1:8">
      <c r="A3" s="39" t="s">
        <v>445</v>
      </c>
      <c r="B3" s="39"/>
      <c r="C3" s="39"/>
      <c r="D3" s="39"/>
      <c r="E3" s="39"/>
      <c r="F3" s="39"/>
      <c r="G3" s="39"/>
      <c r="H3" s="39"/>
    </row>
    <row r="4" ht="18.75" customHeight="1" spans="1:8">
      <c r="A4" s="40" t="str">
        <f>"单位名称："&amp;"元江哈尼族彝族傣族自治县红河街道"</f>
        <v>单位名称：元江哈尼族彝族傣族自治县红河街道</v>
      </c>
      <c r="B4" s="41"/>
      <c r="C4" s="41"/>
      <c r="D4" s="42"/>
      <c r="E4" s="42"/>
      <c r="F4" s="42"/>
      <c r="G4" s="42"/>
      <c r="H4" s="43"/>
    </row>
    <row r="5" ht="18.75" customHeight="1" spans="1:8">
      <c r="A5" s="44" t="s">
        <v>170</v>
      </c>
      <c r="B5" s="44" t="s">
        <v>446</v>
      </c>
      <c r="C5" s="44" t="s">
        <v>447</v>
      </c>
      <c r="D5" s="44" t="s">
        <v>448</v>
      </c>
      <c r="E5" s="44" t="s">
        <v>449</v>
      </c>
      <c r="F5" s="44" t="s">
        <v>450</v>
      </c>
      <c r="G5" s="44"/>
      <c r="H5" s="44"/>
    </row>
    <row r="6" ht="18.75" customHeight="1" spans="1:8">
      <c r="A6" s="45"/>
      <c r="B6" s="45"/>
      <c r="C6" s="45"/>
      <c r="D6" s="45"/>
      <c r="E6" s="45"/>
      <c r="F6" s="45" t="s">
        <v>394</v>
      </c>
      <c r="G6" s="45" t="s">
        <v>451</v>
      </c>
      <c r="H6" s="45" t="s">
        <v>452</v>
      </c>
    </row>
    <row r="7" ht="18.75" customHeight="1" spans="1:8">
      <c r="A7" s="46" t="s">
        <v>153</v>
      </c>
      <c r="B7" s="46" t="s">
        <v>154</v>
      </c>
      <c r="C7" s="46" t="s">
        <v>155</v>
      </c>
      <c r="D7" s="46" t="s">
        <v>156</v>
      </c>
      <c r="E7" s="46" t="s">
        <v>157</v>
      </c>
      <c r="F7" s="46" t="s">
        <v>158</v>
      </c>
      <c r="G7" s="46" t="s">
        <v>453</v>
      </c>
      <c r="H7" s="46" t="s">
        <v>454</v>
      </c>
    </row>
    <row r="8" ht="29.9" customHeight="1" spans="1:8">
      <c r="A8" s="47"/>
      <c r="B8" s="47"/>
      <c r="C8" s="47"/>
      <c r="D8" s="47"/>
      <c r="E8" s="45"/>
      <c r="F8" s="48"/>
      <c r="G8" s="49"/>
      <c r="H8" s="49"/>
    </row>
    <row r="9" ht="20.15" customHeight="1" spans="1:8">
      <c r="A9" s="45" t="s">
        <v>31</v>
      </c>
      <c r="B9" s="45"/>
      <c r="C9" s="45"/>
      <c r="D9" s="45"/>
      <c r="E9" s="45"/>
      <c r="F9" s="48"/>
      <c r="G9" s="49"/>
      <c r="H9" s="49"/>
    </row>
    <row r="11" customHeight="1" spans="1:8">
      <c r="A11" s="50" t="s">
        <v>455</v>
      </c>
    </row>
  </sheetData>
  <mergeCells count="9">
    <mergeCell ref="A3:H3"/>
    <mergeCell ref="A4:C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pane ySplit="1" topLeftCell="A2" activePane="bottomLeft" state="frozen"/>
      <selection/>
      <selection pane="bottomLeft" activeCell="F17" sqref="F17"/>
    </sheetView>
  </sheetViews>
  <sheetFormatPr defaultColWidth="9.14166666666667" defaultRowHeight="14.25" customHeight="1"/>
  <cols>
    <col min="1" max="1" width="14" customWidth="1"/>
    <col min="2" max="2" width="21.375" customWidth="1"/>
    <col min="3" max="3" width="18.125" customWidth="1"/>
    <col min="4" max="4" width="17.5" customWidth="1"/>
    <col min="5" max="5" width="17.25" customWidth="1"/>
    <col min="6" max="6" width="17.875" customWidth="1"/>
    <col min="7" max="7" width="17.125" customWidth="1"/>
    <col min="8" max="8" width="13.625" customWidth="1"/>
    <col min="9" max="9" width="17" customWidth="1"/>
    <col min="10" max="10" width="17.25" customWidth="1"/>
    <col min="11" max="11" width="18.25" customWidth="1"/>
  </cols>
  <sheetData>
    <row r="1" customHeight="1" spans="1:11">
      <c r="A1" s="2"/>
      <c r="B1" s="2"/>
      <c r="C1" s="2"/>
      <c r="D1" s="2"/>
      <c r="E1" s="2"/>
      <c r="F1" s="2"/>
      <c r="G1" s="2"/>
      <c r="H1" s="2"/>
      <c r="I1" s="2"/>
      <c r="J1" s="2"/>
      <c r="K1" s="2"/>
    </row>
    <row r="2" ht="13.5" customHeight="1" spans="1:11">
      <c r="D2" s="3"/>
      <c r="E2" s="3"/>
      <c r="F2" s="3"/>
      <c r="G2" s="3"/>
      <c r="K2" s="4" t="s">
        <v>456</v>
      </c>
    </row>
    <row r="3" ht="27.75" customHeight="1" spans="1:11">
      <c r="A3" s="26" t="s">
        <v>457</v>
      </c>
      <c r="B3" s="26"/>
      <c r="C3" s="26"/>
      <c r="D3" s="26"/>
      <c r="E3" s="26"/>
      <c r="F3" s="26"/>
      <c r="G3" s="26"/>
      <c r="H3" s="26"/>
      <c r="I3" s="26"/>
      <c r="J3" s="26"/>
      <c r="K3" s="26"/>
    </row>
    <row r="4" ht="13.5" customHeight="1" spans="1:11">
      <c r="A4" s="6" t="str">
        <f>"单位名称："&amp;"元江哈尼族彝族傣族自治县红河街道"</f>
        <v>单位名称：元江哈尼族彝族傣族自治县红河街道</v>
      </c>
      <c r="B4" s="7"/>
      <c r="C4" s="7"/>
      <c r="D4" s="7"/>
      <c r="E4" s="7"/>
      <c r="F4" s="7"/>
      <c r="G4" s="7"/>
      <c r="H4" s="8"/>
      <c r="I4" s="8"/>
      <c r="J4" s="8"/>
      <c r="K4" s="9" t="s">
        <v>161</v>
      </c>
    </row>
    <row r="5" ht="21.75" customHeight="1" spans="1:11">
      <c r="A5" s="10" t="s">
        <v>274</v>
      </c>
      <c r="B5" s="10" t="s">
        <v>172</v>
      </c>
      <c r="C5" s="10" t="s">
        <v>275</v>
      </c>
      <c r="D5" s="11" t="s">
        <v>173</v>
      </c>
      <c r="E5" s="11" t="s">
        <v>174</v>
      </c>
      <c r="F5" s="11" t="s">
        <v>175</v>
      </c>
      <c r="G5" s="11" t="s">
        <v>176</v>
      </c>
      <c r="H5" s="17" t="s">
        <v>31</v>
      </c>
      <c r="I5" s="12" t="s">
        <v>458</v>
      </c>
      <c r="J5" s="13"/>
      <c r="K5" s="14"/>
    </row>
    <row r="6" ht="21.75" customHeight="1" spans="1:11">
      <c r="A6" s="15"/>
      <c r="B6" s="15"/>
      <c r="C6" s="15"/>
      <c r="D6" s="16"/>
      <c r="E6" s="16"/>
      <c r="F6" s="16"/>
      <c r="G6" s="16"/>
      <c r="H6" s="27"/>
      <c r="I6" s="11" t="s">
        <v>34</v>
      </c>
      <c r="J6" s="11" t="s">
        <v>35</v>
      </c>
      <c r="K6" s="11" t="s">
        <v>36</v>
      </c>
    </row>
    <row r="7" ht="40.5" customHeight="1" spans="1:11">
      <c r="A7" s="18"/>
      <c r="B7" s="18"/>
      <c r="C7" s="18"/>
      <c r="D7" s="19"/>
      <c r="E7" s="19"/>
      <c r="F7" s="19"/>
      <c r="G7" s="19"/>
      <c r="H7" s="20"/>
      <c r="I7" s="19" t="s">
        <v>33</v>
      </c>
      <c r="J7" s="19"/>
      <c r="K7" s="19"/>
    </row>
    <row r="8" ht="15" customHeight="1" spans="1:11">
      <c r="A8" s="21">
        <v>1</v>
      </c>
      <c r="B8" s="21">
        <v>2</v>
      </c>
      <c r="C8" s="21">
        <v>3</v>
      </c>
      <c r="D8" s="21">
        <v>4</v>
      </c>
      <c r="E8" s="21">
        <v>5</v>
      </c>
      <c r="F8" s="21">
        <v>6</v>
      </c>
      <c r="G8" s="21">
        <v>7</v>
      </c>
      <c r="H8" s="21">
        <v>8</v>
      </c>
      <c r="I8" s="21">
        <v>9</v>
      </c>
      <c r="J8" s="28">
        <v>10</v>
      </c>
      <c r="K8" s="28">
        <v>11</v>
      </c>
    </row>
    <row r="9" ht="30.65" customHeight="1" spans="1:11">
      <c r="A9" s="29"/>
      <c r="B9" s="30"/>
      <c r="C9" s="29"/>
      <c r="D9" s="29"/>
      <c r="E9" s="29"/>
      <c r="F9" s="29"/>
      <c r="G9" s="29"/>
      <c r="H9" s="31"/>
      <c r="I9" s="31"/>
      <c r="J9" s="31"/>
      <c r="K9" s="31"/>
    </row>
    <row r="10" ht="30.65" customHeight="1" spans="1:11">
      <c r="A10" s="30"/>
      <c r="B10" s="30"/>
      <c r="C10" s="30"/>
      <c r="D10" s="30"/>
      <c r="E10" s="30"/>
      <c r="F10" s="30"/>
      <c r="G10" s="30"/>
      <c r="H10" s="31"/>
      <c r="I10" s="31"/>
      <c r="J10" s="31"/>
      <c r="K10" s="31"/>
    </row>
    <row r="11" ht="18.75" customHeight="1" spans="1:11">
      <c r="A11" s="32" t="s">
        <v>136</v>
      </c>
      <c r="B11" s="33"/>
      <c r="C11" s="33"/>
      <c r="D11" s="33"/>
      <c r="E11" s="33"/>
      <c r="F11" s="33"/>
      <c r="G11" s="34"/>
      <c r="H11" s="31"/>
      <c r="I11" s="31"/>
      <c r="J11" s="31"/>
      <c r="K11" s="31"/>
    </row>
    <row r="13" customHeight="1" spans="1:11">
      <c r="A13" s="35" t="s">
        <v>459</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tabSelected="1" workbookViewId="0">
      <pane ySplit="1" topLeftCell="A2" activePane="bottomLeft" state="frozen"/>
      <selection/>
      <selection pane="bottomLeft" activeCell="D34" sqref="D34"/>
    </sheetView>
  </sheetViews>
  <sheetFormatPr defaultColWidth="9.14166666666667" defaultRowHeight="14.25" customHeight="1" outlineLevelCol="6"/>
  <cols>
    <col min="1" max="1" width="36.5" customWidth="1"/>
    <col min="2" max="2" width="14.75" customWidth="1"/>
    <col min="3" max="3" width="37.6" customWidth="1"/>
    <col min="4" max="4" width="10.625" customWidth="1"/>
    <col min="5" max="5" width="13.25" customWidth="1"/>
    <col min="6" max="6" width="13.5" customWidth="1"/>
    <col min="7" max="7" width="14" customWidth="1"/>
  </cols>
  <sheetData>
    <row r="1" customHeight="1" spans="1:7">
      <c r="A1" s="2"/>
      <c r="B1" s="2"/>
      <c r="C1" s="2"/>
      <c r="D1" s="2"/>
      <c r="E1" s="2"/>
      <c r="F1" s="2"/>
      <c r="G1" s="2"/>
    </row>
    <row r="2" ht="13.5" customHeight="1" spans="1:7">
      <c r="D2" s="3"/>
      <c r="G2" s="4" t="s">
        <v>460</v>
      </c>
    </row>
    <row r="3" ht="27.75" customHeight="1" spans="1:7">
      <c r="A3" s="5" t="s">
        <v>461</v>
      </c>
      <c r="B3" s="5"/>
      <c r="C3" s="5"/>
      <c r="D3" s="5"/>
      <c r="E3" s="5"/>
      <c r="F3" s="5"/>
      <c r="G3" s="5"/>
    </row>
    <row r="4" ht="13.5" customHeight="1" spans="1:7">
      <c r="A4" s="6" t="str">
        <f>"单位名称："&amp;"元江哈尼族彝族傣族自治县红河街道"</f>
        <v>单位名称：元江哈尼族彝族傣族自治县红河街道</v>
      </c>
      <c r="B4" s="7"/>
      <c r="C4" s="7"/>
      <c r="D4" s="7"/>
      <c r="E4" s="8"/>
      <c r="F4" s="8"/>
      <c r="G4" s="9" t="s">
        <v>161</v>
      </c>
    </row>
    <row r="5" ht="21.75" customHeight="1" spans="1:7">
      <c r="A5" s="10" t="s">
        <v>275</v>
      </c>
      <c r="B5" s="10" t="s">
        <v>274</v>
      </c>
      <c r="C5" s="10" t="s">
        <v>172</v>
      </c>
      <c r="D5" s="11" t="s">
        <v>462</v>
      </c>
      <c r="E5" s="12" t="s">
        <v>34</v>
      </c>
      <c r="F5" s="13"/>
      <c r="G5" s="14"/>
    </row>
    <row r="6" ht="21.75" customHeight="1" spans="1:7">
      <c r="A6" s="15"/>
      <c r="B6" s="15"/>
      <c r="C6" s="15"/>
      <c r="D6" s="16"/>
      <c r="E6" s="17" t="s">
        <v>463</v>
      </c>
      <c r="F6" s="11" t="s">
        <v>464</v>
      </c>
      <c r="G6" s="11" t="s">
        <v>465</v>
      </c>
    </row>
    <row r="7" ht="40.5" customHeight="1" spans="1:7">
      <c r="A7" s="18"/>
      <c r="B7" s="18"/>
      <c r="C7" s="18"/>
      <c r="D7" s="19"/>
      <c r="E7" s="20"/>
      <c r="F7" s="19" t="s">
        <v>33</v>
      </c>
      <c r="G7" s="19"/>
    </row>
    <row r="8" ht="15" customHeight="1" spans="1:7">
      <c r="A8" s="21">
        <v>1</v>
      </c>
      <c r="B8" s="21">
        <v>2</v>
      </c>
      <c r="C8" s="21">
        <v>3</v>
      </c>
      <c r="D8" s="21">
        <v>4</v>
      </c>
      <c r="E8" s="21">
        <v>5</v>
      </c>
      <c r="F8" s="21">
        <v>6</v>
      </c>
      <c r="G8" s="21">
        <v>7</v>
      </c>
    </row>
    <row r="9" s="1" customFormat="1" ht="20.25" customHeight="1" spans="1:7">
      <c r="A9" s="22" t="s">
        <v>48</v>
      </c>
      <c r="B9" s="22" t="s">
        <v>279</v>
      </c>
      <c r="C9" s="23" t="s">
        <v>278</v>
      </c>
      <c r="D9" s="22" t="s">
        <v>466</v>
      </c>
      <c r="E9" s="24">
        <v>345800</v>
      </c>
      <c r="F9" s="24"/>
      <c r="G9" s="24"/>
    </row>
    <row r="10" s="1" customFormat="1" ht="20.25" customHeight="1" spans="1:7">
      <c r="A10" s="22" t="s">
        <v>48</v>
      </c>
      <c r="B10" s="22" t="s">
        <v>286</v>
      </c>
      <c r="C10" s="23" t="s">
        <v>285</v>
      </c>
      <c r="D10" s="22" t="s">
        <v>466</v>
      </c>
      <c r="E10" s="24">
        <v>35010</v>
      </c>
      <c r="F10" s="24"/>
      <c r="G10" s="24"/>
    </row>
    <row r="11" s="1" customFormat="1" ht="20.25" customHeight="1" spans="1:7">
      <c r="A11" s="22" t="s">
        <v>48</v>
      </c>
      <c r="B11" s="22" t="s">
        <v>289</v>
      </c>
      <c r="C11" s="23" t="s">
        <v>288</v>
      </c>
      <c r="D11" s="22" t="s">
        <v>466</v>
      </c>
      <c r="E11" s="24">
        <v>65640</v>
      </c>
      <c r="F11" s="24"/>
      <c r="G11" s="24"/>
    </row>
    <row r="12" s="1" customFormat="1" ht="20.25" customHeight="1" spans="1:7">
      <c r="A12" s="25" t="s">
        <v>31</v>
      </c>
      <c r="B12" s="25"/>
      <c r="C12" s="25"/>
      <c r="D12" s="25"/>
      <c r="E12" s="24">
        <v>446450</v>
      </c>
      <c r="F12" s="24"/>
      <c r="G12" s="24"/>
    </row>
  </sheetData>
  <mergeCells count="11">
    <mergeCell ref="A3:G3"/>
    <mergeCell ref="A4:D4"/>
    <mergeCell ref="E5:G5"/>
    <mergeCell ref="A12:D12"/>
    <mergeCell ref="A5:A7"/>
    <mergeCell ref="B5:B7"/>
    <mergeCell ref="C5:C7"/>
    <mergeCell ref="D5:D7"/>
    <mergeCell ref="E6:E7"/>
    <mergeCell ref="F6:F7"/>
    <mergeCell ref="G6:G7"/>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pane ySplit="1" topLeftCell="A2" activePane="bottomLeft" state="frozen"/>
      <selection/>
      <selection pane="bottomLeft" activeCell="F27" sqref="F27"/>
    </sheetView>
  </sheetViews>
  <sheetFormatPr defaultColWidth="8" defaultRowHeight="14.25" customHeight="1"/>
  <cols>
    <col min="1" max="1" width="21.1416666666667" customWidth="1"/>
    <col min="2" max="2" width="35.275" customWidth="1"/>
    <col min="3" max="19" width="16.175" customWidth="1"/>
  </cols>
  <sheetData>
    <row r="1" customHeight="1" spans="1:19">
      <c r="A1" s="2"/>
      <c r="B1" s="2"/>
      <c r="C1" s="2"/>
      <c r="D1" s="2"/>
      <c r="E1" s="2"/>
      <c r="F1" s="2"/>
      <c r="G1" s="2"/>
      <c r="H1" s="2"/>
      <c r="I1" s="2"/>
      <c r="J1" s="2"/>
      <c r="K1" s="2"/>
      <c r="L1" s="2"/>
      <c r="M1" s="2"/>
      <c r="N1" s="2"/>
      <c r="O1" s="2"/>
      <c r="P1" s="2"/>
      <c r="Q1" s="2"/>
      <c r="R1" s="2"/>
      <c r="S1" s="2"/>
    </row>
    <row r="2" ht="12" customHeight="1" spans="1:19">
      <c r="A2" s="31"/>
      <c r="J2" s="162"/>
      <c r="R2" s="4" t="s">
        <v>27</v>
      </c>
    </row>
    <row r="3" ht="36" customHeight="1" spans="1:19">
      <c r="A3" s="163" t="s">
        <v>28</v>
      </c>
      <c r="B3" s="26"/>
      <c r="C3" s="26"/>
      <c r="D3" s="26"/>
      <c r="E3" s="26"/>
      <c r="F3" s="26"/>
      <c r="G3" s="26"/>
      <c r="H3" s="26"/>
      <c r="I3" s="26"/>
      <c r="J3" s="53"/>
      <c r="K3" s="26"/>
      <c r="L3" s="26"/>
      <c r="M3" s="26"/>
      <c r="N3" s="26"/>
      <c r="O3" s="26"/>
      <c r="P3" s="26"/>
      <c r="Q3" s="26"/>
      <c r="R3" s="26"/>
      <c r="S3" s="26"/>
    </row>
    <row r="4" ht="20.25" customHeight="1" spans="1:19">
      <c r="A4" s="105" t="str">
        <f>"单位名称："&amp;"元江哈尼族彝族傣族自治县红河街道"</f>
        <v>单位名称：元江哈尼族彝族傣族自治县红河街道</v>
      </c>
      <c r="B4" s="8"/>
      <c r="C4" s="8"/>
      <c r="D4" s="8"/>
      <c r="E4" s="8"/>
      <c r="F4" s="8"/>
      <c r="G4" s="8"/>
      <c r="H4" s="8"/>
      <c r="I4" s="8"/>
      <c r="J4" s="164"/>
      <c r="K4" s="8"/>
      <c r="L4" s="8"/>
      <c r="M4" s="8"/>
      <c r="N4" s="9"/>
      <c r="O4" s="9"/>
      <c r="P4" s="9"/>
      <c r="Q4" s="9"/>
      <c r="R4" s="9" t="s">
        <v>2</v>
      </c>
      <c r="S4" s="9" t="s">
        <v>2</v>
      </c>
    </row>
    <row r="5" ht="18.75" customHeight="1" spans="1:19">
      <c r="A5" s="165" t="s">
        <v>29</v>
      </c>
      <c r="B5" s="166" t="s">
        <v>30</v>
      </c>
      <c r="C5" s="166" t="s">
        <v>31</v>
      </c>
      <c r="D5" s="167" t="s">
        <v>32</v>
      </c>
      <c r="E5" s="168"/>
      <c r="F5" s="168"/>
      <c r="G5" s="168"/>
      <c r="H5" s="168"/>
      <c r="I5" s="168"/>
      <c r="J5" s="169"/>
      <c r="K5" s="168"/>
      <c r="L5" s="168"/>
      <c r="M5" s="168"/>
      <c r="N5" s="170"/>
      <c r="O5" s="170" t="s">
        <v>20</v>
      </c>
      <c r="P5" s="170"/>
      <c r="Q5" s="170"/>
      <c r="R5" s="170"/>
      <c r="S5" s="170"/>
    </row>
    <row r="6" ht="18" customHeight="1" spans="1:19">
      <c r="A6" s="171"/>
      <c r="B6" s="172"/>
      <c r="C6" s="172"/>
      <c r="D6" s="172" t="s">
        <v>33</v>
      </c>
      <c r="E6" s="172" t="s">
        <v>34</v>
      </c>
      <c r="F6" s="172" t="s">
        <v>35</v>
      </c>
      <c r="G6" s="172" t="s">
        <v>36</v>
      </c>
      <c r="H6" s="172" t="s">
        <v>37</v>
      </c>
      <c r="I6" s="173" t="s">
        <v>38</v>
      </c>
      <c r="J6" s="174"/>
      <c r="K6" s="173" t="s">
        <v>39</v>
      </c>
      <c r="L6" s="173" t="s">
        <v>40</v>
      </c>
      <c r="M6" s="173" t="s">
        <v>41</v>
      </c>
      <c r="N6" s="175" t="s">
        <v>42</v>
      </c>
      <c r="O6" s="176" t="s">
        <v>33</v>
      </c>
      <c r="P6" s="176" t="s">
        <v>34</v>
      </c>
      <c r="Q6" s="176" t="s">
        <v>35</v>
      </c>
      <c r="R6" s="176" t="s">
        <v>36</v>
      </c>
      <c r="S6" s="176" t="s">
        <v>43</v>
      </c>
    </row>
    <row r="7" ht="29.25" customHeight="1" spans="1:19">
      <c r="A7" s="177"/>
      <c r="B7" s="178"/>
      <c r="C7" s="178"/>
      <c r="D7" s="178"/>
      <c r="E7" s="178"/>
      <c r="F7" s="178"/>
      <c r="G7" s="178"/>
      <c r="H7" s="178"/>
      <c r="I7" s="179" t="s">
        <v>33</v>
      </c>
      <c r="J7" s="179" t="s">
        <v>44</v>
      </c>
      <c r="K7" s="179" t="s">
        <v>39</v>
      </c>
      <c r="L7" s="179" t="s">
        <v>40</v>
      </c>
      <c r="M7" s="179" t="s">
        <v>41</v>
      </c>
      <c r="N7" s="179" t="s">
        <v>42</v>
      </c>
      <c r="O7" s="179"/>
      <c r="P7" s="179"/>
      <c r="Q7" s="179"/>
      <c r="R7" s="179"/>
      <c r="S7" s="179"/>
    </row>
    <row r="8" ht="16.5" customHeight="1" spans="1:19">
      <c r="A8" s="180">
        <v>1</v>
      </c>
      <c r="B8" s="21">
        <v>2</v>
      </c>
      <c r="C8" s="21">
        <v>3</v>
      </c>
      <c r="D8" s="21">
        <v>4</v>
      </c>
      <c r="E8" s="180">
        <v>5</v>
      </c>
      <c r="F8" s="21">
        <v>6</v>
      </c>
      <c r="G8" s="21">
        <v>7</v>
      </c>
      <c r="H8" s="180">
        <v>8</v>
      </c>
      <c r="I8" s="21">
        <v>9</v>
      </c>
      <c r="J8" s="28">
        <v>10</v>
      </c>
      <c r="K8" s="28">
        <v>11</v>
      </c>
      <c r="L8" s="181">
        <v>12</v>
      </c>
      <c r="M8" s="28">
        <v>13</v>
      </c>
      <c r="N8" s="28">
        <v>14</v>
      </c>
      <c r="O8" s="28">
        <v>15</v>
      </c>
      <c r="P8" s="28">
        <v>16</v>
      </c>
      <c r="Q8" s="28">
        <v>17</v>
      </c>
      <c r="R8" s="28">
        <v>18</v>
      </c>
      <c r="S8" s="28">
        <v>19</v>
      </c>
    </row>
    <row r="9" s="1" customFormat="1" ht="20.25" customHeight="1" spans="1:19">
      <c r="A9" s="141" t="s">
        <v>45</v>
      </c>
      <c r="B9" s="141" t="s">
        <v>46</v>
      </c>
      <c r="C9" s="49">
        <v>17530212.7</v>
      </c>
      <c r="D9" s="49">
        <v>16865212.7</v>
      </c>
      <c r="E9" s="49">
        <v>16865212.7</v>
      </c>
      <c r="F9" s="49"/>
      <c r="G9" s="49"/>
      <c r="H9" s="49"/>
      <c r="I9" s="49">
        <v>665000</v>
      </c>
      <c r="J9" s="49"/>
      <c r="K9" s="49"/>
      <c r="L9" s="49">
        <v>615000</v>
      </c>
      <c r="M9" s="49"/>
      <c r="N9" s="49">
        <v>50000</v>
      </c>
      <c r="O9" s="49"/>
      <c r="P9" s="49"/>
      <c r="Q9" s="49"/>
      <c r="R9" s="49"/>
      <c r="S9" s="49"/>
    </row>
    <row r="10" s="1" customFormat="1" ht="20.25" customHeight="1" spans="1:19">
      <c r="A10" s="142" t="s">
        <v>47</v>
      </c>
      <c r="B10" s="142" t="s">
        <v>48</v>
      </c>
      <c r="C10" s="49">
        <v>17530212.7</v>
      </c>
      <c r="D10" s="49">
        <v>16865212.7</v>
      </c>
      <c r="E10" s="49">
        <v>16865212.7</v>
      </c>
      <c r="F10" s="49"/>
      <c r="G10" s="49"/>
      <c r="H10" s="49"/>
      <c r="I10" s="49">
        <v>665000</v>
      </c>
      <c r="J10" s="49"/>
      <c r="K10" s="49"/>
      <c r="L10" s="49">
        <v>615000</v>
      </c>
      <c r="M10" s="49"/>
      <c r="N10" s="49">
        <v>50000</v>
      </c>
      <c r="O10" s="110"/>
      <c r="P10" s="110"/>
      <c r="Q10" s="110"/>
      <c r="R10" s="110"/>
      <c r="S10" s="110"/>
    </row>
    <row r="11" s="1" customFormat="1" ht="20.25" customHeight="1" spans="1:19">
      <c r="A11" s="144" t="s">
        <v>31</v>
      </c>
      <c r="B11" s="144"/>
      <c r="C11" s="49">
        <v>17530212.7</v>
      </c>
      <c r="D11" s="49">
        <v>16865212.7</v>
      </c>
      <c r="E11" s="49">
        <v>16865212.7</v>
      </c>
      <c r="F11" s="49"/>
      <c r="G11" s="49"/>
      <c r="H11" s="49"/>
      <c r="I11" s="49">
        <v>665000</v>
      </c>
      <c r="J11" s="49"/>
      <c r="K11" s="49"/>
      <c r="L11" s="49">
        <v>615000</v>
      </c>
      <c r="M11" s="49"/>
      <c r="N11" s="49">
        <v>50000</v>
      </c>
      <c r="O11" s="49"/>
      <c r="P11" s="49"/>
      <c r="Q11" s="49"/>
      <c r="R11" s="49"/>
      <c r="S11" s="49"/>
    </row>
  </sheetData>
  <mergeCells count="21">
    <mergeCell ref="R2:S2"/>
    <mergeCell ref="A3:S3"/>
    <mergeCell ref="A4:D4"/>
    <mergeCell ref="R4:S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6"/>
  <sheetViews>
    <sheetView showZeros="0" topLeftCell="B1" workbookViewId="0">
      <pane ySplit="1" topLeftCell="A13" activePane="bottomLeft" state="frozen"/>
      <selection/>
      <selection pane="bottomLeft" activeCell="B40" sqref="B40"/>
    </sheetView>
  </sheetViews>
  <sheetFormatPr defaultColWidth="9.14166666666667" defaultRowHeight="14.25" customHeight="1"/>
  <cols>
    <col min="1" max="1" width="14.275" customWidth="1"/>
    <col min="2" max="2" width="32.575" customWidth="1"/>
    <col min="3" max="6" width="18.85" customWidth="1"/>
    <col min="7" max="7" width="16.125" customWidth="1"/>
    <col min="8" max="8" width="16.875" customWidth="1"/>
    <col min="9" max="9" width="18.85" customWidth="1"/>
    <col min="10" max="10" width="17.85" customWidth="1"/>
    <col min="11" max="11" width="16.25" customWidth="1"/>
    <col min="12" max="15" width="18.85" customWidth="1"/>
  </cols>
  <sheetData>
    <row r="1" customHeight="1" spans="1:15">
      <c r="A1" s="2"/>
      <c r="B1" s="2"/>
      <c r="C1" s="2"/>
      <c r="D1" s="2"/>
      <c r="E1" s="2"/>
      <c r="F1" s="2"/>
      <c r="G1" s="2"/>
      <c r="H1" s="2"/>
      <c r="I1" s="2"/>
      <c r="J1" s="2"/>
      <c r="K1" s="2"/>
      <c r="L1" s="2"/>
      <c r="M1" s="2"/>
      <c r="N1" s="2"/>
      <c r="O1" s="2"/>
    </row>
    <row r="2" ht="15.75" customHeight="1" spans="1:15">
      <c r="O2" s="63" t="s">
        <v>49</v>
      </c>
    </row>
    <row r="3" ht="28.5" customHeight="1" spans="1:15">
      <c r="A3" s="26" t="s">
        <v>50</v>
      </c>
      <c r="B3" s="26"/>
      <c r="C3" s="26"/>
      <c r="D3" s="26"/>
      <c r="E3" s="26"/>
      <c r="F3" s="26"/>
      <c r="G3" s="26"/>
      <c r="H3" s="26"/>
      <c r="I3" s="26"/>
      <c r="J3" s="26"/>
      <c r="K3" s="26"/>
      <c r="L3" s="26"/>
      <c r="M3" s="26"/>
      <c r="N3" s="26"/>
      <c r="O3" s="26"/>
    </row>
    <row r="4" ht="15" customHeight="1" spans="1:15">
      <c r="A4" s="160" t="str">
        <f>"单位名称："&amp;"元江哈尼族彝族傣族自治县红河街道"</f>
        <v>单位名称：元江哈尼族彝族傣族自治县红河街道</v>
      </c>
      <c r="B4" s="116"/>
      <c r="C4" s="81"/>
      <c r="D4" s="81"/>
      <c r="E4" s="81"/>
      <c r="F4" s="81"/>
      <c r="G4" s="8"/>
      <c r="H4" s="81"/>
      <c r="I4" s="81"/>
      <c r="J4" s="8"/>
      <c r="K4" s="81"/>
      <c r="L4" s="81"/>
      <c r="M4" s="8"/>
      <c r="N4" s="8"/>
      <c r="O4" s="117" t="s">
        <v>2</v>
      </c>
    </row>
    <row r="5" ht="18.75" customHeight="1" spans="1:15">
      <c r="A5" s="11" t="s">
        <v>51</v>
      </c>
      <c r="B5" s="11" t="s">
        <v>52</v>
      </c>
      <c r="C5" s="17" t="s">
        <v>31</v>
      </c>
      <c r="D5" s="72" t="s">
        <v>34</v>
      </c>
      <c r="E5" s="72"/>
      <c r="F5" s="72"/>
      <c r="G5" s="161" t="s">
        <v>35</v>
      </c>
      <c r="H5" s="11" t="s">
        <v>36</v>
      </c>
      <c r="I5" s="11" t="s">
        <v>53</v>
      </c>
      <c r="J5" s="12" t="s">
        <v>54</v>
      </c>
      <c r="K5" s="85" t="s">
        <v>55</v>
      </c>
      <c r="L5" s="85" t="s">
        <v>56</v>
      </c>
      <c r="M5" s="85" t="s">
        <v>57</v>
      </c>
      <c r="N5" s="85" t="s">
        <v>58</v>
      </c>
      <c r="O5" s="88" t="s">
        <v>59</v>
      </c>
    </row>
    <row r="6" ht="30" customHeight="1" spans="1:15">
      <c r="A6" s="20"/>
      <c r="B6" s="20"/>
      <c r="C6" s="20"/>
      <c r="D6" s="72" t="s">
        <v>33</v>
      </c>
      <c r="E6" s="72" t="s">
        <v>60</v>
      </c>
      <c r="F6" s="72" t="s">
        <v>61</v>
      </c>
      <c r="G6" s="20"/>
      <c r="H6" s="20"/>
      <c r="I6" s="20"/>
      <c r="J6" s="72" t="s">
        <v>33</v>
      </c>
      <c r="K6" s="96" t="s">
        <v>55</v>
      </c>
      <c r="L6" s="96" t="s">
        <v>56</v>
      </c>
      <c r="M6" s="96" t="s">
        <v>57</v>
      </c>
      <c r="N6" s="96" t="s">
        <v>58</v>
      </c>
      <c r="O6" s="96" t="s">
        <v>59</v>
      </c>
    </row>
    <row r="7" ht="16.5" customHeight="1" spans="1:15">
      <c r="A7" s="72">
        <v>1</v>
      </c>
      <c r="B7" s="72">
        <v>2</v>
      </c>
      <c r="C7" s="72">
        <v>3</v>
      </c>
      <c r="D7" s="72">
        <v>4</v>
      </c>
      <c r="E7" s="72">
        <v>5</v>
      </c>
      <c r="F7" s="72">
        <v>6</v>
      </c>
      <c r="G7" s="72">
        <v>7</v>
      </c>
      <c r="H7" s="57">
        <v>8</v>
      </c>
      <c r="I7" s="57">
        <v>9</v>
      </c>
      <c r="J7" s="57">
        <v>10</v>
      </c>
      <c r="K7" s="57">
        <v>11</v>
      </c>
      <c r="L7" s="57">
        <v>12</v>
      </c>
      <c r="M7" s="57">
        <v>13</v>
      </c>
      <c r="N7" s="57">
        <v>14</v>
      </c>
      <c r="O7" s="72">
        <v>15</v>
      </c>
    </row>
    <row r="8" s="1" customFormat="1" ht="20.25" customHeight="1" spans="1:15">
      <c r="A8" s="141" t="s">
        <v>62</v>
      </c>
      <c r="B8" s="141" t="s">
        <v>63</v>
      </c>
      <c r="C8" s="49">
        <v>9888863.52</v>
      </c>
      <c r="D8" s="49">
        <v>9503863.52</v>
      </c>
      <c r="E8" s="49">
        <v>9092423.52</v>
      </c>
      <c r="F8" s="49">
        <v>411440</v>
      </c>
      <c r="G8" s="49"/>
      <c r="H8" s="49"/>
      <c r="I8" s="49"/>
      <c r="J8" s="49">
        <v>385000</v>
      </c>
      <c r="K8" s="49"/>
      <c r="L8" s="49"/>
      <c r="M8" s="49">
        <v>335000</v>
      </c>
      <c r="N8" s="49"/>
      <c r="O8" s="49">
        <v>50000</v>
      </c>
    </row>
    <row r="9" s="1" customFormat="1" ht="20.25" customHeight="1" spans="1:15">
      <c r="A9" s="142" t="s">
        <v>64</v>
      </c>
      <c r="B9" s="142" t="s">
        <v>65</v>
      </c>
      <c r="C9" s="49">
        <v>9873863.52</v>
      </c>
      <c r="D9" s="49">
        <v>9503863.52</v>
      </c>
      <c r="E9" s="49">
        <v>9092423.52</v>
      </c>
      <c r="F9" s="49">
        <v>411440</v>
      </c>
      <c r="G9" s="49"/>
      <c r="H9" s="49"/>
      <c r="I9" s="49"/>
      <c r="J9" s="49">
        <v>370000</v>
      </c>
      <c r="K9" s="49"/>
      <c r="L9" s="49"/>
      <c r="M9" s="49">
        <v>320000</v>
      </c>
      <c r="N9" s="49"/>
      <c r="O9" s="49">
        <v>50000</v>
      </c>
    </row>
    <row r="10" s="1" customFormat="1" ht="20.25" customHeight="1" spans="1:15">
      <c r="A10" s="143" t="s">
        <v>66</v>
      </c>
      <c r="B10" s="143" t="s">
        <v>67</v>
      </c>
      <c r="C10" s="49">
        <v>4774559.27</v>
      </c>
      <c r="D10" s="49">
        <v>4404559.27</v>
      </c>
      <c r="E10" s="49">
        <v>3993119.27</v>
      </c>
      <c r="F10" s="49">
        <v>411440</v>
      </c>
      <c r="G10" s="49"/>
      <c r="H10" s="49"/>
      <c r="I10" s="49"/>
      <c r="J10" s="49">
        <v>370000</v>
      </c>
      <c r="K10" s="49"/>
      <c r="L10" s="49"/>
      <c r="M10" s="49">
        <v>320000</v>
      </c>
      <c r="N10" s="49"/>
      <c r="O10" s="49">
        <v>50000</v>
      </c>
    </row>
    <row r="11" s="1" customFormat="1" ht="20.25" customHeight="1" spans="1:15">
      <c r="A11" s="143" t="s">
        <v>68</v>
      </c>
      <c r="B11" s="143" t="s">
        <v>69</v>
      </c>
      <c r="C11" s="49">
        <v>5099304.25</v>
      </c>
      <c r="D11" s="49">
        <v>5099304.25</v>
      </c>
      <c r="E11" s="49">
        <v>5099304.25</v>
      </c>
      <c r="F11" s="49"/>
      <c r="G11" s="49"/>
      <c r="H11" s="49"/>
      <c r="I11" s="49"/>
      <c r="J11" s="49"/>
      <c r="K11" s="49"/>
      <c r="L11" s="49"/>
      <c r="M11" s="49"/>
      <c r="N11" s="49"/>
      <c r="O11" s="49"/>
    </row>
    <row r="12" s="1" customFormat="1" ht="20.25" customHeight="1" spans="1:15">
      <c r="A12" s="142" t="s">
        <v>70</v>
      </c>
      <c r="B12" s="142" t="s">
        <v>71</v>
      </c>
      <c r="C12" s="49">
        <v>5000</v>
      </c>
      <c r="D12" s="49"/>
      <c r="E12" s="49"/>
      <c r="F12" s="49"/>
      <c r="G12" s="49"/>
      <c r="H12" s="49"/>
      <c r="I12" s="49"/>
      <c r="J12" s="49">
        <v>5000</v>
      </c>
      <c r="K12" s="49"/>
      <c r="L12" s="49"/>
      <c r="M12" s="49">
        <v>5000</v>
      </c>
      <c r="N12" s="49"/>
      <c r="O12" s="49"/>
    </row>
    <row r="13" s="1" customFormat="1" ht="20.25" customHeight="1" spans="1:15">
      <c r="A13" s="143" t="s">
        <v>72</v>
      </c>
      <c r="B13" s="143" t="s">
        <v>69</v>
      </c>
      <c r="C13" s="49">
        <v>5000</v>
      </c>
      <c r="D13" s="49"/>
      <c r="E13" s="49"/>
      <c r="F13" s="49"/>
      <c r="G13" s="49"/>
      <c r="H13" s="49"/>
      <c r="I13" s="49"/>
      <c r="J13" s="49">
        <v>5000</v>
      </c>
      <c r="K13" s="49"/>
      <c r="L13" s="49"/>
      <c r="M13" s="49">
        <v>5000</v>
      </c>
      <c r="N13" s="49"/>
      <c r="O13" s="49"/>
    </row>
    <row r="14" s="1" customFormat="1" ht="20.25" customHeight="1" spans="1:15">
      <c r="A14" s="142" t="s">
        <v>73</v>
      </c>
      <c r="B14" s="142" t="s">
        <v>74</v>
      </c>
      <c r="C14" s="49">
        <v>10000</v>
      </c>
      <c r="D14" s="49"/>
      <c r="E14" s="49"/>
      <c r="F14" s="49"/>
      <c r="G14" s="49"/>
      <c r="H14" s="49"/>
      <c r="I14" s="49"/>
      <c r="J14" s="49">
        <v>10000</v>
      </c>
      <c r="K14" s="49"/>
      <c r="L14" s="49"/>
      <c r="M14" s="49">
        <v>10000</v>
      </c>
      <c r="N14" s="49"/>
      <c r="O14" s="49"/>
    </row>
    <row r="15" s="1" customFormat="1" ht="20.25" customHeight="1" spans="1:15">
      <c r="A15" s="143" t="s">
        <v>75</v>
      </c>
      <c r="B15" s="143" t="s">
        <v>69</v>
      </c>
      <c r="C15" s="49">
        <v>10000</v>
      </c>
      <c r="D15" s="49"/>
      <c r="E15" s="49"/>
      <c r="F15" s="49"/>
      <c r="G15" s="49"/>
      <c r="H15" s="49"/>
      <c r="I15" s="49"/>
      <c r="J15" s="49">
        <v>10000</v>
      </c>
      <c r="K15" s="49"/>
      <c r="L15" s="49"/>
      <c r="M15" s="49">
        <v>10000</v>
      </c>
      <c r="N15" s="49"/>
      <c r="O15" s="49"/>
    </row>
    <row r="16" s="1" customFormat="1" ht="20.25" customHeight="1" spans="1:15">
      <c r="A16" s="141" t="s">
        <v>76</v>
      </c>
      <c r="B16" s="141" t="s">
        <v>77</v>
      </c>
      <c r="C16" s="49">
        <v>30000</v>
      </c>
      <c r="D16" s="49"/>
      <c r="E16" s="49"/>
      <c r="F16" s="49"/>
      <c r="G16" s="49"/>
      <c r="H16" s="49"/>
      <c r="I16" s="49"/>
      <c r="J16" s="49">
        <v>30000</v>
      </c>
      <c r="K16" s="49"/>
      <c r="L16" s="49"/>
      <c r="M16" s="49">
        <v>30000</v>
      </c>
      <c r="N16" s="49"/>
      <c r="O16" s="49"/>
    </row>
    <row r="17" s="1" customFormat="1" ht="20.25" customHeight="1" spans="1:15">
      <c r="A17" s="142" t="s">
        <v>78</v>
      </c>
      <c r="B17" s="142" t="s">
        <v>79</v>
      </c>
      <c r="C17" s="49">
        <v>30000</v>
      </c>
      <c r="D17" s="49"/>
      <c r="E17" s="49"/>
      <c r="F17" s="49"/>
      <c r="G17" s="49"/>
      <c r="H17" s="49"/>
      <c r="I17" s="49"/>
      <c r="J17" s="49">
        <v>30000</v>
      </c>
      <c r="K17" s="49"/>
      <c r="L17" s="49"/>
      <c r="M17" s="49">
        <v>30000</v>
      </c>
      <c r="N17" s="49"/>
      <c r="O17" s="49"/>
    </row>
    <row r="18" s="1" customFormat="1" ht="20.25" customHeight="1" spans="1:15">
      <c r="A18" s="143" t="s">
        <v>80</v>
      </c>
      <c r="B18" s="143" t="s">
        <v>81</v>
      </c>
      <c r="C18" s="49">
        <v>30000</v>
      </c>
      <c r="D18" s="49"/>
      <c r="E18" s="49"/>
      <c r="F18" s="49"/>
      <c r="G18" s="49"/>
      <c r="H18" s="49"/>
      <c r="I18" s="49"/>
      <c r="J18" s="49">
        <v>30000</v>
      </c>
      <c r="K18" s="49"/>
      <c r="L18" s="49"/>
      <c r="M18" s="49">
        <v>30000</v>
      </c>
      <c r="N18" s="49"/>
      <c r="O18" s="49"/>
    </row>
    <row r="19" s="1" customFormat="1" ht="20.25" customHeight="1" spans="1:15">
      <c r="A19" s="141" t="s">
        <v>82</v>
      </c>
      <c r="B19" s="141" t="s">
        <v>83</v>
      </c>
      <c r="C19" s="49">
        <v>2251122.99</v>
      </c>
      <c r="D19" s="49">
        <v>2251122.99</v>
      </c>
      <c r="E19" s="49">
        <v>2216112.99</v>
      </c>
      <c r="F19" s="49">
        <v>35010</v>
      </c>
      <c r="G19" s="49"/>
      <c r="H19" s="49"/>
      <c r="I19" s="49"/>
      <c r="J19" s="49"/>
      <c r="K19" s="49"/>
      <c r="L19" s="49"/>
      <c r="M19" s="49"/>
      <c r="N19" s="49"/>
      <c r="O19" s="49"/>
    </row>
    <row r="20" s="1" customFormat="1" ht="20.25" customHeight="1" spans="1:15">
      <c r="A20" s="142" t="s">
        <v>84</v>
      </c>
      <c r="B20" s="142" t="s">
        <v>85</v>
      </c>
      <c r="C20" s="49">
        <v>2216112.99</v>
      </c>
      <c r="D20" s="49">
        <v>2216112.99</v>
      </c>
      <c r="E20" s="49">
        <v>2216112.99</v>
      </c>
      <c r="F20" s="49"/>
      <c r="G20" s="49"/>
      <c r="H20" s="49"/>
      <c r="I20" s="49"/>
      <c r="J20" s="49"/>
      <c r="K20" s="49"/>
      <c r="L20" s="49"/>
      <c r="M20" s="49"/>
      <c r="N20" s="49"/>
      <c r="O20" s="49"/>
    </row>
    <row r="21" s="1" customFormat="1" ht="20.25" customHeight="1" spans="1:15">
      <c r="A21" s="143" t="s">
        <v>86</v>
      </c>
      <c r="B21" s="143" t="s">
        <v>87</v>
      </c>
      <c r="C21" s="49">
        <v>158400</v>
      </c>
      <c r="D21" s="49">
        <v>158400</v>
      </c>
      <c r="E21" s="49">
        <v>158400</v>
      </c>
      <c r="F21" s="49"/>
      <c r="G21" s="49"/>
      <c r="H21" s="49"/>
      <c r="I21" s="49"/>
      <c r="J21" s="49"/>
      <c r="K21" s="49"/>
      <c r="L21" s="49"/>
      <c r="M21" s="49"/>
      <c r="N21" s="49"/>
      <c r="O21" s="49"/>
    </row>
    <row r="22" s="1" customFormat="1" ht="20.25" customHeight="1" spans="1:15">
      <c r="A22" s="143" t="s">
        <v>88</v>
      </c>
      <c r="B22" s="143" t="s">
        <v>89</v>
      </c>
      <c r="C22" s="49">
        <v>85800</v>
      </c>
      <c r="D22" s="49">
        <v>85800</v>
      </c>
      <c r="E22" s="49">
        <v>85800</v>
      </c>
      <c r="F22" s="49"/>
      <c r="G22" s="49"/>
      <c r="H22" s="49"/>
      <c r="I22" s="49"/>
      <c r="J22" s="49"/>
      <c r="K22" s="49"/>
      <c r="L22" s="49"/>
      <c r="M22" s="49"/>
      <c r="N22" s="49"/>
      <c r="O22" s="49"/>
    </row>
    <row r="23" s="1" customFormat="1" ht="20.25" customHeight="1" spans="1:15">
      <c r="A23" s="143" t="s">
        <v>90</v>
      </c>
      <c r="B23" s="143" t="s">
        <v>91</v>
      </c>
      <c r="C23" s="49">
        <v>1105174.88</v>
      </c>
      <c r="D23" s="49">
        <v>1105174.88</v>
      </c>
      <c r="E23" s="49">
        <v>1105174.88</v>
      </c>
      <c r="F23" s="49"/>
      <c r="G23" s="49"/>
      <c r="H23" s="49"/>
      <c r="I23" s="49"/>
      <c r="J23" s="49"/>
      <c r="K23" s="49"/>
      <c r="L23" s="49"/>
      <c r="M23" s="49"/>
      <c r="N23" s="49"/>
      <c r="O23" s="49"/>
    </row>
    <row r="24" s="1" customFormat="1" ht="20.25" customHeight="1" spans="1:15">
      <c r="A24" s="143" t="s">
        <v>92</v>
      </c>
      <c r="B24" s="143" t="s">
        <v>93</v>
      </c>
      <c r="C24" s="49">
        <v>866738.11</v>
      </c>
      <c r="D24" s="49">
        <v>866738.11</v>
      </c>
      <c r="E24" s="49">
        <v>866738.11</v>
      </c>
      <c r="F24" s="49"/>
      <c r="G24" s="49"/>
      <c r="H24" s="49"/>
      <c r="I24" s="49"/>
      <c r="J24" s="49"/>
      <c r="K24" s="49"/>
      <c r="L24" s="49"/>
      <c r="M24" s="49"/>
      <c r="N24" s="49"/>
      <c r="O24" s="49"/>
    </row>
    <row r="25" s="1" customFormat="1" ht="20.25" customHeight="1" spans="1:15">
      <c r="A25" s="142" t="s">
        <v>94</v>
      </c>
      <c r="B25" s="142" t="s">
        <v>95</v>
      </c>
      <c r="C25" s="49">
        <v>35010</v>
      </c>
      <c r="D25" s="49">
        <v>35010</v>
      </c>
      <c r="E25" s="49"/>
      <c r="F25" s="49">
        <v>35010</v>
      </c>
      <c r="G25" s="49"/>
      <c r="H25" s="49"/>
      <c r="I25" s="49"/>
      <c r="J25" s="49"/>
      <c r="K25" s="49"/>
      <c r="L25" s="49"/>
      <c r="M25" s="49"/>
      <c r="N25" s="49"/>
      <c r="O25" s="49"/>
    </row>
    <row r="26" s="1" customFormat="1" ht="20.25" customHeight="1" spans="1:15">
      <c r="A26" s="143" t="s">
        <v>96</v>
      </c>
      <c r="B26" s="143" t="s">
        <v>97</v>
      </c>
      <c r="C26" s="49">
        <v>35010</v>
      </c>
      <c r="D26" s="49">
        <v>35010</v>
      </c>
      <c r="E26" s="49"/>
      <c r="F26" s="49">
        <v>35010</v>
      </c>
      <c r="G26" s="49"/>
      <c r="H26" s="49"/>
      <c r="I26" s="49"/>
      <c r="J26" s="49"/>
      <c r="K26" s="49"/>
      <c r="L26" s="49"/>
      <c r="M26" s="49"/>
      <c r="N26" s="49"/>
      <c r="O26" s="49"/>
    </row>
    <row r="27" s="1" customFormat="1" ht="20.25" customHeight="1" spans="1:15">
      <c r="A27" s="141" t="s">
        <v>98</v>
      </c>
      <c r="B27" s="141" t="s">
        <v>99</v>
      </c>
      <c r="C27" s="49">
        <v>641146.19</v>
      </c>
      <c r="D27" s="49">
        <v>641146.19</v>
      </c>
      <c r="E27" s="49">
        <v>641146.19</v>
      </c>
      <c r="F27" s="49"/>
      <c r="G27" s="49"/>
      <c r="H27" s="49"/>
      <c r="I27" s="49"/>
      <c r="J27" s="49"/>
      <c r="K27" s="49"/>
      <c r="L27" s="49"/>
      <c r="M27" s="49"/>
      <c r="N27" s="49"/>
      <c r="O27" s="49"/>
    </row>
    <row r="28" s="1" customFormat="1" ht="20.25" customHeight="1" spans="1:15">
      <c r="A28" s="142" t="s">
        <v>100</v>
      </c>
      <c r="B28" s="142" t="s">
        <v>101</v>
      </c>
      <c r="C28" s="49">
        <v>641146.19</v>
      </c>
      <c r="D28" s="49">
        <v>641146.19</v>
      </c>
      <c r="E28" s="49">
        <v>641146.19</v>
      </c>
      <c r="F28" s="49"/>
      <c r="G28" s="49"/>
      <c r="H28" s="49"/>
      <c r="I28" s="49"/>
      <c r="J28" s="49"/>
      <c r="K28" s="49"/>
      <c r="L28" s="49"/>
      <c r="M28" s="49"/>
      <c r="N28" s="49"/>
      <c r="O28" s="49"/>
    </row>
    <row r="29" s="1" customFormat="1" ht="20.25" customHeight="1" spans="1:15">
      <c r="A29" s="143" t="s">
        <v>102</v>
      </c>
      <c r="B29" s="143" t="s">
        <v>103</v>
      </c>
      <c r="C29" s="49">
        <v>225441.7</v>
      </c>
      <c r="D29" s="49">
        <v>225441.7</v>
      </c>
      <c r="E29" s="49">
        <v>225441.7</v>
      </c>
      <c r="F29" s="49"/>
      <c r="G29" s="49"/>
      <c r="H29" s="49"/>
      <c r="I29" s="49"/>
      <c r="J29" s="49"/>
      <c r="K29" s="49"/>
      <c r="L29" s="49"/>
      <c r="M29" s="49"/>
      <c r="N29" s="49"/>
      <c r="O29" s="49"/>
    </row>
    <row r="30" s="1" customFormat="1" ht="20.25" customHeight="1" spans="1:15">
      <c r="A30" s="143" t="s">
        <v>104</v>
      </c>
      <c r="B30" s="143" t="s">
        <v>105</v>
      </c>
      <c r="C30" s="49">
        <v>347867.77</v>
      </c>
      <c r="D30" s="49">
        <v>347867.77</v>
      </c>
      <c r="E30" s="49">
        <v>347867.77</v>
      </c>
      <c r="F30" s="49"/>
      <c r="G30" s="49"/>
      <c r="H30" s="49"/>
      <c r="I30" s="49"/>
      <c r="J30" s="49"/>
      <c r="K30" s="49"/>
      <c r="L30" s="49"/>
      <c r="M30" s="49"/>
      <c r="N30" s="49"/>
      <c r="O30" s="49"/>
    </row>
    <row r="31" s="1" customFormat="1" ht="20.25" customHeight="1" spans="1:15">
      <c r="A31" s="143" t="s">
        <v>106</v>
      </c>
      <c r="B31" s="143" t="s">
        <v>107</v>
      </c>
      <c r="C31" s="49">
        <v>67836.72</v>
      </c>
      <c r="D31" s="49">
        <v>67836.72</v>
      </c>
      <c r="E31" s="49">
        <v>67836.72</v>
      </c>
      <c r="F31" s="49"/>
      <c r="G31" s="49"/>
      <c r="H31" s="49"/>
      <c r="I31" s="49"/>
      <c r="J31" s="49"/>
      <c r="K31" s="49"/>
      <c r="L31" s="49"/>
      <c r="M31" s="49"/>
      <c r="N31" s="49"/>
      <c r="O31" s="49"/>
    </row>
    <row r="32" s="1" customFormat="1" ht="20.25" customHeight="1" spans="1:15">
      <c r="A32" s="141" t="s">
        <v>108</v>
      </c>
      <c r="B32" s="141" t="s">
        <v>109</v>
      </c>
      <c r="C32" s="49">
        <v>3796400</v>
      </c>
      <c r="D32" s="49">
        <v>3546400</v>
      </c>
      <c r="E32" s="49">
        <v>3546400</v>
      </c>
      <c r="F32" s="49"/>
      <c r="G32" s="49"/>
      <c r="H32" s="49"/>
      <c r="I32" s="49"/>
      <c r="J32" s="49">
        <v>250000</v>
      </c>
      <c r="K32" s="49"/>
      <c r="L32" s="49"/>
      <c r="M32" s="49">
        <v>250000</v>
      </c>
      <c r="N32" s="49"/>
      <c r="O32" s="49"/>
    </row>
    <row r="33" s="1" customFormat="1" ht="20.25" customHeight="1" spans="1:15">
      <c r="A33" s="142" t="s">
        <v>110</v>
      </c>
      <c r="B33" s="142" t="s">
        <v>111</v>
      </c>
      <c r="C33" s="49">
        <v>10000</v>
      </c>
      <c r="D33" s="49"/>
      <c r="E33" s="49"/>
      <c r="F33" s="49"/>
      <c r="G33" s="49"/>
      <c r="H33" s="49"/>
      <c r="I33" s="49"/>
      <c r="J33" s="49">
        <v>10000</v>
      </c>
      <c r="K33" s="49"/>
      <c r="L33" s="49"/>
      <c r="M33" s="49">
        <v>10000</v>
      </c>
      <c r="N33" s="49"/>
      <c r="O33" s="49"/>
    </row>
    <row r="34" s="1" customFormat="1" ht="20.25" customHeight="1" spans="1:15">
      <c r="A34" s="143" t="s">
        <v>112</v>
      </c>
      <c r="B34" s="143" t="s">
        <v>113</v>
      </c>
      <c r="C34" s="49">
        <v>10000</v>
      </c>
      <c r="D34" s="49"/>
      <c r="E34" s="49"/>
      <c r="F34" s="49"/>
      <c r="G34" s="49"/>
      <c r="H34" s="49"/>
      <c r="I34" s="49"/>
      <c r="J34" s="49">
        <v>10000</v>
      </c>
      <c r="K34" s="49"/>
      <c r="L34" s="49"/>
      <c r="M34" s="49">
        <v>10000</v>
      </c>
      <c r="N34" s="49"/>
      <c r="O34" s="49"/>
    </row>
    <row r="35" s="1" customFormat="1" ht="20.25" customHeight="1" spans="1:15">
      <c r="A35" s="142" t="s">
        <v>114</v>
      </c>
      <c r="B35" s="142" t="s">
        <v>115</v>
      </c>
      <c r="C35" s="49">
        <v>50000</v>
      </c>
      <c r="D35" s="49"/>
      <c r="E35" s="49"/>
      <c r="F35" s="49"/>
      <c r="G35" s="49"/>
      <c r="H35" s="49"/>
      <c r="I35" s="49"/>
      <c r="J35" s="49">
        <v>50000</v>
      </c>
      <c r="K35" s="49"/>
      <c r="L35" s="49"/>
      <c r="M35" s="49">
        <v>50000</v>
      </c>
      <c r="N35" s="49"/>
      <c r="O35" s="49"/>
    </row>
    <row r="36" s="1" customFormat="1" ht="20.25" customHeight="1" spans="1:15">
      <c r="A36" s="143" t="s">
        <v>116</v>
      </c>
      <c r="B36" s="143" t="s">
        <v>117</v>
      </c>
      <c r="C36" s="49">
        <v>50000</v>
      </c>
      <c r="D36" s="49"/>
      <c r="E36" s="49"/>
      <c r="F36" s="49"/>
      <c r="G36" s="49"/>
      <c r="H36" s="49"/>
      <c r="I36" s="49"/>
      <c r="J36" s="49">
        <v>50000</v>
      </c>
      <c r="K36" s="49"/>
      <c r="L36" s="49"/>
      <c r="M36" s="49">
        <v>50000</v>
      </c>
      <c r="N36" s="49"/>
      <c r="O36" s="49"/>
    </row>
    <row r="37" s="1" customFormat="1" ht="20.25" customHeight="1" spans="1:15">
      <c r="A37" s="142" t="s">
        <v>118</v>
      </c>
      <c r="B37" s="142" t="s">
        <v>119</v>
      </c>
      <c r="C37" s="49">
        <v>190000</v>
      </c>
      <c r="D37" s="49"/>
      <c r="E37" s="49"/>
      <c r="F37" s="49"/>
      <c r="G37" s="49"/>
      <c r="H37" s="49"/>
      <c r="I37" s="49"/>
      <c r="J37" s="49">
        <v>190000</v>
      </c>
      <c r="K37" s="49"/>
      <c r="L37" s="49"/>
      <c r="M37" s="49">
        <v>190000</v>
      </c>
      <c r="N37" s="49"/>
      <c r="O37" s="49"/>
    </row>
    <row r="38" s="1" customFormat="1" ht="20.25" customHeight="1" spans="1:15">
      <c r="A38" s="143" t="s">
        <v>120</v>
      </c>
      <c r="B38" s="143" t="s">
        <v>121</v>
      </c>
      <c r="C38" s="49">
        <v>190000</v>
      </c>
      <c r="D38" s="49"/>
      <c r="E38" s="49"/>
      <c r="F38" s="49"/>
      <c r="G38" s="49"/>
      <c r="H38" s="49"/>
      <c r="I38" s="49"/>
      <c r="J38" s="49">
        <v>190000</v>
      </c>
      <c r="K38" s="49"/>
      <c r="L38" s="49"/>
      <c r="M38" s="49">
        <v>190000</v>
      </c>
      <c r="N38" s="49"/>
      <c r="O38" s="49"/>
    </row>
    <row r="39" s="1" customFormat="1" ht="20.25" customHeight="1" spans="1:15">
      <c r="A39" s="142" t="s">
        <v>122</v>
      </c>
      <c r="B39" s="142" t="s">
        <v>123</v>
      </c>
      <c r="C39" s="49">
        <v>36000</v>
      </c>
      <c r="D39" s="49">
        <v>36000</v>
      </c>
      <c r="E39" s="49">
        <v>36000</v>
      </c>
      <c r="F39" s="49"/>
      <c r="G39" s="49"/>
      <c r="H39" s="49"/>
      <c r="I39" s="49"/>
      <c r="J39" s="49"/>
      <c r="K39" s="49"/>
      <c r="L39" s="49"/>
      <c r="M39" s="49"/>
      <c r="N39" s="49"/>
      <c r="O39" s="49"/>
    </row>
    <row r="40" s="1" customFormat="1" ht="20.25" customHeight="1" spans="1:15">
      <c r="A40" s="143" t="s">
        <v>124</v>
      </c>
      <c r="B40" s="143" t="s">
        <v>125</v>
      </c>
      <c r="C40" s="49">
        <v>36000</v>
      </c>
      <c r="D40" s="49">
        <v>36000</v>
      </c>
      <c r="E40" s="49">
        <v>36000</v>
      </c>
      <c r="F40" s="49"/>
      <c r="G40" s="49"/>
      <c r="H40" s="49"/>
      <c r="I40" s="49"/>
      <c r="J40" s="49"/>
      <c r="K40" s="49"/>
      <c r="L40" s="49"/>
      <c r="M40" s="49"/>
      <c r="N40" s="49"/>
      <c r="O40" s="49"/>
    </row>
    <row r="41" s="1" customFormat="1" ht="20.25" customHeight="1" spans="1:15">
      <c r="A41" s="142" t="s">
        <v>126</v>
      </c>
      <c r="B41" s="142" t="s">
        <v>127</v>
      </c>
      <c r="C41" s="49">
        <v>3510400</v>
      </c>
      <c r="D41" s="49">
        <v>3510400</v>
      </c>
      <c r="E41" s="49">
        <v>3510400</v>
      </c>
      <c r="F41" s="49"/>
      <c r="G41" s="49"/>
      <c r="H41" s="49"/>
      <c r="I41" s="49"/>
      <c r="J41" s="49"/>
      <c r="K41" s="49"/>
      <c r="L41" s="49"/>
      <c r="M41" s="49"/>
      <c r="N41" s="49"/>
      <c r="O41" s="49"/>
    </row>
    <row r="42" s="1" customFormat="1" ht="20.25" customHeight="1" spans="1:15">
      <c r="A42" s="143" t="s">
        <v>128</v>
      </c>
      <c r="B42" s="143" t="s">
        <v>129</v>
      </c>
      <c r="C42" s="49">
        <v>3510400</v>
      </c>
      <c r="D42" s="49">
        <v>3510400</v>
      </c>
      <c r="E42" s="49">
        <v>3510400</v>
      </c>
      <c r="F42" s="49"/>
      <c r="G42" s="49"/>
      <c r="H42" s="49"/>
      <c r="I42" s="49"/>
      <c r="J42" s="49"/>
      <c r="K42" s="49"/>
      <c r="L42" s="49"/>
      <c r="M42" s="49"/>
      <c r="N42" s="49"/>
      <c r="O42" s="49"/>
    </row>
    <row r="43" s="1" customFormat="1" ht="20.25" customHeight="1" spans="1:15">
      <c r="A43" s="141" t="s">
        <v>130</v>
      </c>
      <c r="B43" s="141" t="s">
        <v>131</v>
      </c>
      <c r="C43" s="49">
        <v>922680</v>
      </c>
      <c r="D43" s="49">
        <v>922680</v>
      </c>
      <c r="E43" s="49">
        <v>922680</v>
      </c>
      <c r="F43" s="49"/>
      <c r="G43" s="49"/>
      <c r="H43" s="49"/>
      <c r="I43" s="49"/>
      <c r="J43" s="49"/>
      <c r="K43" s="49"/>
      <c r="L43" s="49"/>
      <c r="M43" s="49"/>
      <c r="N43" s="49"/>
      <c r="O43" s="49"/>
    </row>
    <row r="44" s="1" customFormat="1" ht="20.25" customHeight="1" spans="1:15">
      <c r="A44" s="142" t="s">
        <v>132</v>
      </c>
      <c r="B44" s="142" t="s">
        <v>133</v>
      </c>
      <c r="C44" s="49">
        <v>922680</v>
      </c>
      <c r="D44" s="49">
        <v>922680</v>
      </c>
      <c r="E44" s="49">
        <v>922680</v>
      </c>
      <c r="F44" s="49"/>
      <c r="G44" s="49"/>
      <c r="H44" s="49"/>
      <c r="I44" s="49"/>
      <c r="J44" s="49"/>
      <c r="K44" s="49"/>
      <c r="L44" s="49"/>
      <c r="M44" s="49"/>
      <c r="N44" s="49"/>
      <c r="O44" s="49"/>
    </row>
    <row r="45" s="1" customFormat="1" ht="20.25" customHeight="1" spans="1:15">
      <c r="A45" s="143" t="s">
        <v>134</v>
      </c>
      <c r="B45" s="143" t="s">
        <v>135</v>
      </c>
      <c r="C45" s="49">
        <v>922680</v>
      </c>
      <c r="D45" s="49">
        <v>922680</v>
      </c>
      <c r="E45" s="49">
        <v>922680</v>
      </c>
      <c r="F45" s="49"/>
      <c r="G45" s="49"/>
      <c r="H45" s="49"/>
      <c r="I45" s="49"/>
      <c r="J45" s="49"/>
      <c r="K45" s="49"/>
      <c r="L45" s="49"/>
      <c r="M45" s="49"/>
      <c r="N45" s="49"/>
      <c r="O45" s="49"/>
    </row>
    <row r="46" s="1" customFormat="1" ht="20.25" customHeight="1" spans="1:15">
      <c r="A46" s="144" t="s">
        <v>136</v>
      </c>
      <c r="B46" s="144"/>
      <c r="C46" s="49">
        <v>17530212.7</v>
      </c>
      <c r="D46" s="49">
        <v>16865212.7</v>
      </c>
      <c r="E46" s="49">
        <v>16418762.7</v>
      </c>
      <c r="F46" s="49">
        <v>446450</v>
      </c>
      <c r="G46" s="49"/>
      <c r="H46" s="49"/>
      <c r="I46" s="49"/>
      <c r="J46" s="49">
        <v>665000</v>
      </c>
      <c r="K46" s="49"/>
      <c r="L46" s="49"/>
      <c r="M46" s="49">
        <v>615000</v>
      </c>
      <c r="N46" s="49"/>
      <c r="O46" s="49">
        <v>50000</v>
      </c>
    </row>
  </sheetData>
  <mergeCells count="11">
    <mergeCell ref="A3:O3"/>
    <mergeCell ref="A4:L4"/>
    <mergeCell ref="D5:F5"/>
    <mergeCell ref="J5:O5"/>
    <mergeCell ref="A46:B46"/>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B24" sqref="B24"/>
    </sheetView>
  </sheetViews>
  <sheetFormatPr defaultColWidth="9.14166666666667" defaultRowHeight="14.25" customHeight="1" outlineLevelCol="3"/>
  <cols>
    <col min="1" max="1" width="35" customWidth="1"/>
    <col min="2" max="2" width="26.75" customWidth="1"/>
    <col min="3" max="3" width="31.5" customWidth="1"/>
    <col min="4" max="4" width="26" customWidth="1"/>
  </cols>
  <sheetData>
    <row r="1" customHeight="1" spans="1:4">
      <c r="A1" s="2"/>
      <c r="B1" s="2"/>
      <c r="C1" s="2"/>
      <c r="D1" s="2"/>
    </row>
    <row r="2" customHeight="1" spans="1:4">
      <c r="D2" s="104" t="s">
        <v>137</v>
      </c>
    </row>
    <row r="3" ht="31.5" customHeight="1" spans="1:4">
      <c r="A3" s="52" t="s">
        <v>138</v>
      </c>
      <c r="B3" s="146"/>
      <c r="C3" s="146"/>
      <c r="D3" s="146"/>
    </row>
    <row r="4" ht="17.25" customHeight="1" spans="1:4">
      <c r="A4" s="6" t="str">
        <f>"单位名称："&amp;"元江哈尼族彝族傣族自治县红河街道"</f>
        <v>单位名称：元江哈尼族彝族傣族自治县红河街道</v>
      </c>
      <c r="B4" s="147"/>
      <c r="C4" s="147"/>
      <c r="D4" s="106" t="s">
        <v>2</v>
      </c>
    </row>
    <row r="5" ht="24.65" customHeight="1" spans="1:4">
      <c r="A5" s="12" t="s">
        <v>3</v>
      </c>
      <c r="B5" s="14"/>
      <c r="C5" s="12" t="s">
        <v>4</v>
      </c>
      <c r="D5" s="14"/>
    </row>
    <row r="6" ht="15.65" customHeight="1" spans="1:4">
      <c r="A6" s="17" t="s">
        <v>5</v>
      </c>
      <c r="B6" s="148" t="s">
        <v>6</v>
      </c>
      <c r="C6" s="17" t="s">
        <v>139</v>
      </c>
      <c r="D6" s="148" t="s">
        <v>6</v>
      </c>
    </row>
    <row r="7" ht="14.15" customHeight="1" spans="1:4">
      <c r="A7" s="20"/>
      <c r="B7" s="19"/>
      <c r="C7" s="20"/>
      <c r="D7" s="19"/>
    </row>
    <row r="8" ht="29.15" customHeight="1" spans="1:4">
      <c r="A8" s="149" t="s">
        <v>140</v>
      </c>
      <c r="B8" s="49">
        <v>16865212.7</v>
      </c>
      <c r="C8" s="150" t="s">
        <v>141</v>
      </c>
      <c r="D8" s="49">
        <v>16865212.7</v>
      </c>
    </row>
    <row r="9" ht="29.15" customHeight="1" spans="1:4">
      <c r="A9" s="151" t="s">
        <v>142</v>
      </c>
      <c r="B9" s="49">
        <v>16865212.7</v>
      </c>
      <c r="C9" s="152" t="str">
        <f>"（"&amp;"一"&amp;"）"&amp;"一般公共服务支出"</f>
        <v>（一）一般公共服务支出</v>
      </c>
      <c r="D9" s="49">
        <v>9503863.52</v>
      </c>
    </row>
    <row r="10" ht="29.15" customHeight="1" spans="1:4">
      <c r="A10" s="151" t="s">
        <v>143</v>
      </c>
      <c r="B10" s="49"/>
      <c r="C10" s="152" t="str">
        <f>"（"&amp;"二"&amp;"）"&amp;"科学技术支出"</f>
        <v>（二）科学技术支出</v>
      </c>
      <c r="D10" s="49"/>
    </row>
    <row r="11" ht="29.15" customHeight="1" spans="1:4">
      <c r="A11" s="151" t="s">
        <v>144</v>
      </c>
      <c r="B11" s="49"/>
      <c r="C11" s="152" t="str">
        <f>"（"&amp;"三"&amp;"）"&amp;"社会保障和就业支出"</f>
        <v>（三）社会保障和就业支出</v>
      </c>
      <c r="D11" s="49">
        <v>2251122.99</v>
      </c>
    </row>
    <row r="12" ht="29.15" customHeight="1" spans="1:4">
      <c r="A12" s="153" t="s">
        <v>145</v>
      </c>
      <c r="B12" s="49"/>
      <c r="C12" s="152" t="str">
        <f>"（"&amp;"四"&amp;"）"&amp;"卫生健康支出"</f>
        <v>（四）卫生健康支出</v>
      </c>
      <c r="D12" s="49">
        <v>641146.19</v>
      </c>
    </row>
    <row r="13" ht="29.15" customHeight="1" spans="1:4">
      <c r="A13" s="151" t="s">
        <v>142</v>
      </c>
      <c r="B13" s="49"/>
      <c r="C13" s="152" t="str">
        <f>"（"&amp;"五"&amp;"）"&amp;"农林水支出"</f>
        <v>（五）农林水支出</v>
      </c>
      <c r="D13" s="49">
        <v>3546400</v>
      </c>
    </row>
    <row r="14" ht="29.15" customHeight="1" spans="1:4">
      <c r="A14" s="154" t="s">
        <v>143</v>
      </c>
      <c r="B14" s="49"/>
      <c r="C14" s="152" t="str">
        <f>"（"&amp;"六"&amp;"）"&amp;"住房保障支出"</f>
        <v>（六）住房保障支出</v>
      </c>
      <c r="D14" s="49">
        <v>922680</v>
      </c>
    </row>
    <row r="15" ht="29.15" customHeight="1" spans="1:4">
      <c r="A15" s="154" t="s">
        <v>144</v>
      </c>
      <c r="B15" s="49"/>
      <c r="C15" s="155"/>
      <c r="D15" s="156"/>
    </row>
    <row r="16" ht="29.15" customHeight="1" spans="1:4">
      <c r="A16" s="157"/>
      <c r="B16" s="49"/>
      <c r="C16" s="158" t="s">
        <v>146</v>
      </c>
      <c r="D16" s="156"/>
    </row>
    <row r="17" ht="29.15" customHeight="1" spans="1:4">
      <c r="A17" s="157" t="s">
        <v>147</v>
      </c>
      <c r="B17" s="159">
        <v>16865212.7</v>
      </c>
      <c r="C17" s="155" t="s">
        <v>26</v>
      </c>
      <c r="D17" s="159">
        <v>16865212.7</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3"/>
  <sheetViews>
    <sheetView showZeros="0" workbookViewId="0">
      <pane ySplit="1" topLeftCell="A20" activePane="bottomLeft" state="frozen"/>
      <selection/>
      <selection pane="bottomLeft" activeCell="B27" sqref="B27"/>
    </sheetView>
  </sheetViews>
  <sheetFormatPr defaultColWidth="9.14166666666667" defaultRowHeight="14.25" customHeight="1" outlineLevelCol="6"/>
  <cols>
    <col min="1" max="1" width="20.1416666666667" customWidth="1"/>
    <col min="2" max="2" width="37.3166666666667" customWidth="1"/>
    <col min="3" max="3" width="16.75" customWidth="1"/>
    <col min="4" max="4" width="17.625" customWidth="1"/>
    <col min="5" max="5" width="18.375" customWidth="1"/>
    <col min="6" max="6" width="17.875" customWidth="1"/>
    <col min="7" max="7" width="17.5" customWidth="1"/>
  </cols>
  <sheetData>
    <row r="1" customHeight="1" spans="1:7">
      <c r="A1" s="2"/>
      <c r="B1" s="2"/>
      <c r="C1" s="2"/>
      <c r="D1" s="2"/>
      <c r="E1" s="2"/>
      <c r="F1" s="2"/>
      <c r="G1" s="2"/>
    </row>
    <row r="2" ht="12" customHeight="1" spans="1:7">
      <c r="D2" s="123"/>
      <c r="F2" s="63"/>
      <c r="G2" s="63" t="s">
        <v>148</v>
      </c>
    </row>
    <row r="3" ht="39" customHeight="1" spans="1:7">
      <c r="A3" s="5" t="s">
        <v>149</v>
      </c>
      <c r="B3" s="5"/>
      <c r="C3" s="5"/>
      <c r="D3" s="5"/>
      <c r="E3" s="5"/>
      <c r="F3" s="5"/>
      <c r="G3" s="5"/>
    </row>
    <row r="4" ht="18" customHeight="1" spans="1:7">
      <c r="A4" s="6" t="str">
        <f>"单位名称："&amp;"元江哈尼族彝族傣族自治县红河街道"</f>
        <v>单位名称：元江哈尼族彝族傣族自治县红河街道</v>
      </c>
      <c r="F4" s="117"/>
      <c r="G4" s="117" t="s">
        <v>2</v>
      </c>
    </row>
    <row r="5" ht="20.25" customHeight="1" spans="1:7">
      <c r="A5" s="135" t="s">
        <v>150</v>
      </c>
      <c r="B5" s="136"/>
      <c r="C5" s="137" t="s">
        <v>31</v>
      </c>
      <c r="D5" s="13" t="s">
        <v>60</v>
      </c>
      <c r="E5" s="13"/>
      <c r="F5" s="14"/>
      <c r="G5" s="137" t="s">
        <v>61</v>
      </c>
    </row>
    <row r="6" ht="20.25" customHeight="1" spans="1:7">
      <c r="A6" s="138" t="s">
        <v>51</v>
      </c>
      <c r="B6" s="139" t="s">
        <v>52</v>
      </c>
      <c r="C6" s="107"/>
      <c r="D6" s="107" t="s">
        <v>33</v>
      </c>
      <c r="E6" s="107" t="s">
        <v>151</v>
      </c>
      <c r="F6" s="107" t="s">
        <v>152</v>
      </c>
      <c r="G6" s="107"/>
    </row>
    <row r="7" ht="13.5" customHeight="1" spans="1:7">
      <c r="A7" s="140" t="s">
        <v>153</v>
      </c>
      <c r="B7" s="140" t="s">
        <v>154</v>
      </c>
      <c r="C7" s="140" t="s">
        <v>155</v>
      </c>
      <c r="D7" s="72"/>
      <c r="E7" s="140" t="s">
        <v>156</v>
      </c>
      <c r="F7" s="140" t="s">
        <v>157</v>
      </c>
      <c r="G7" s="140" t="s">
        <v>158</v>
      </c>
    </row>
    <row r="8" s="1" customFormat="1" ht="20.25" customHeight="1" spans="1:7">
      <c r="A8" s="141" t="s">
        <v>62</v>
      </c>
      <c r="B8" s="141" t="s">
        <v>63</v>
      </c>
      <c r="C8" s="49">
        <v>9503863.52</v>
      </c>
      <c r="D8" s="49">
        <v>9092423.52</v>
      </c>
      <c r="E8" s="49">
        <v>7928633.52</v>
      </c>
      <c r="F8" s="49">
        <v>1163790</v>
      </c>
      <c r="G8" s="49">
        <v>411440</v>
      </c>
    </row>
    <row r="9" s="1" customFormat="1" ht="20.25" customHeight="1" spans="1:7">
      <c r="A9" s="142" t="s">
        <v>64</v>
      </c>
      <c r="B9" s="142" t="s">
        <v>65</v>
      </c>
      <c r="C9" s="49">
        <v>9503863.52</v>
      </c>
      <c r="D9" s="49">
        <v>9092423.52</v>
      </c>
      <c r="E9" s="49">
        <v>7928633.52</v>
      </c>
      <c r="F9" s="49">
        <v>1163790</v>
      </c>
      <c r="G9" s="49">
        <v>411440</v>
      </c>
    </row>
    <row r="10" s="1" customFormat="1" ht="20.25" customHeight="1" spans="1:7">
      <c r="A10" s="143" t="s">
        <v>66</v>
      </c>
      <c r="B10" s="143" t="s">
        <v>67</v>
      </c>
      <c r="C10" s="49">
        <v>4404559.27</v>
      </c>
      <c r="D10" s="49">
        <v>3993119.27</v>
      </c>
      <c r="E10" s="49">
        <v>3292939.27</v>
      </c>
      <c r="F10" s="49">
        <v>700180</v>
      </c>
      <c r="G10" s="49">
        <v>411440</v>
      </c>
    </row>
    <row r="11" s="1" customFormat="1" ht="20.25" customHeight="1" spans="1:7">
      <c r="A11" s="143" t="s">
        <v>68</v>
      </c>
      <c r="B11" s="143" t="s">
        <v>69</v>
      </c>
      <c r="C11" s="49">
        <v>5099304.25</v>
      </c>
      <c r="D11" s="49">
        <v>5099304.25</v>
      </c>
      <c r="E11" s="49">
        <v>4635694.25</v>
      </c>
      <c r="F11" s="49">
        <v>463610</v>
      </c>
      <c r="G11" s="49"/>
    </row>
    <row r="12" s="1" customFormat="1" ht="20.25" customHeight="1" spans="1:7">
      <c r="A12" s="141" t="s">
        <v>82</v>
      </c>
      <c r="B12" s="141" t="s">
        <v>83</v>
      </c>
      <c r="C12" s="49">
        <v>2251122.99</v>
      </c>
      <c r="D12" s="49">
        <v>2216112.99</v>
      </c>
      <c r="E12" s="49">
        <v>2193912.99</v>
      </c>
      <c r="F12" s="49">
        <v>22200</v>
      </c>
      <c r="G12" s="49">
        <v>35010</v>
      </c>
    </row>
    <row r="13" s="1" customFormat="1" ht="20.25" customHeight="1" spans="1:7">
      <c r="A13" s="142" t="s">
        <v>84</v>
      </c>
      <c r="B13" s="142" t="s">
        <v>85</v>
      </c>
      <c r="C13" s="49">
        <v>2216112.99</v>
      </c>
      <c r="D13" s="49">
        <v>2216112.99</v>
      </c>
      <c r="E13" s="49">
        <v>2193912.99</v>
      </c>
      <c r="F13" s="49">
        <v>22200</v>
      </c>
      <c r="G13" s="49"/>
    </row>
    <row r="14" s="1" customFormat="1" ht="20.25" customHeight="1" spans="1:7">
      <c r="A14" s="143" t="s">
        <v>86</v>
      </c>
      <c r="B14" s="143" t="s">
        <v>87</v>
      </c>
      <c r="C14" s="49">
        <v>158400</v>
      </c>
      <c r="D14" s="49">
        <v>158400</v>
      </c>
      <c r="E14" s="49">
        <v>144000</v>
      </c>
      <c r="F14" s="49">
        <v>14400</v>
      </c>
      <c r="G14" s="49"/>
    </row>
    <row r="15" s="1" customFormat="1" ht="20.25" customHeight="1" spans="1:7">
      <c r="A15" s="143" t="s">
        <v>88</v>
      </c>
      <c r="B15" s="143" t="s">
        <v>89</v>
      </c>
      <c r="C15" s="49">
        <v>85800</v>
      </c>
      <c r="D15" s="49">
        <v>85800</v>
      </c>
      <c r="E15" s="49">
        <v>78000</v>
      </c>
      <c r="F15" s="49">
        <v>7800</v>
      </c>
      <c r="G15" s="49"/>
    </row>
    <row r="16" s="1" customFormat="1" ht="20.25" customHeight="1" spans="1:7">
      <c r="A16" s="143" t="s">
        <v>90</v>
      </c>
      <c r="B16" s="143" t="s">
        <v>91</v>
      </c>
      <c r="C16" s="49">
        <v>1105174.88</v>
      </c>
      <c r="D16" s="49">
        <v>1105174.88</v>
      </c>
      <c r="E16" s="49">
        <v>1105174.88</v>
      </c>
      <c r="F16" s="49"/>
      <c r="G16" s="49"/>
    </row>
    <row r="17" s="1" customFormat="1" ht="20.25" customHeight="1" spans="1:7">
      <c r="A17" s="143" t="s">
        <v>92</v>
      </c>
      <c r="B17" s="143" t="s">
        <v>93</v>
      </c>
      <c r="C17" s="49">
        <v>866738.11</v>
      </c>
      <c r="D17" s="49">
        <v>866738.11</v>
      </c>
      <c r="E17" s="49">
        <v>866738.11</v>
      </c>
      <c r="F17" s="49"/>
      <c r="G17" s="49"/>
    </row>
    <row r="18" s="1" customFormat="1" ht="20.25" customHeight="1" spans="1:7">
      <c r="A18" s="142" t="s">
        <v>94</v>
      </c>
      <c r="B18" s="142" t="s">
        <v>95</v>
      </c>
      <c r="C18" s="49">
        <v>35010</v>
      </c>
      <c r="D18" s="49"/>
      <c r="E18" s="49"/>
      <c r="F18" s="49"/>
      <c r="G18" s="49">
        <v>35010</v>
      </c>
    </row>
    <row r="19" s="1" customFormat="1" ht="20.25" customHeight="1" spans="1:7">
      <c r="A19" s="143" t="s">
        <v>96</v>
      </c>
      <c r="B19" s="143" t="s">
        <v>97</v>
      </c>
      <c r="C19" s="49">
        <v>35010</v>
      </c>
      <c r="D19" s="49"/>
      <c r="E19" s="49"/>
      <c r="F19" s="49"/>
      <c r="G19" s="49">
        <v>35010</v>
      </c>
    </row>
    <row r="20" s="1" customFormat="1" ht="20.25" customHeight="1" spans="1:7">
      <c r="A20" s="141" t="s">
        <v>98</v>
      </c>
      <c r="B20" s="141" t="s">
        <v>99</v>
      </c>
      <c r="C20" s="49">
        <v>641146.19</v>
      </c>
      <c r="D20" s="49">
        <v>641146.19</v>
      </c>
      <c r="E20" s="49">
        <v>641146.19</v>
      </c>
      <c r="F20" s="49"/>
      <c r="G20" s="49"/>
    </row>
    <row r="21" s="1" customFormat="1" ht="20.25" customHeight="1" spans="1:7">
      <c r="A21" s="142" t="s">
        <v>100</v>
      </c>
      <c r="B21" s="142" t="s">
        <v>101</v>
      </c>
      <c r="C21" s="49">
        <v>641146.19</v>
      </c>
      <c r="D21" s="49">
        <v>641146.19</v>
      </c>
      <c r="E21" s="49">
        <v>641146.19</v>
      </c>
      <c r="F21" s="49"/>
      <c r="G21" s="49"/>
    </row>
    <row r="22" s="1" customFormat="1" ht="20.25" customHeight="1" spans="1:7">
      <c r="A22" s="143" t="s">
        <v>102</v>
      </c>
      <c r="B22" s="143" t="s">
        <v>103</v>
      </c>
      <c r="C22" s="49">
        <v>225441.7</v>
      </c>
      <c r="D22" s="49">
        <v>225441.7</v>
      </c>
      <c r="E22" s="49">
        <v>225441.7</v>
      </c>
      <c r="F22" s="49"/>
      <c r="G22" s="49"/>
    </row>
    <row r="23" s="1" customFormat="1" ht="20.25" customHeight="1" spans="1:7">
      <c r="A23" s="143" t="s">
        <v>104</v>
      </c>
      <c r="B23" s="143" t="s">
        <v>105</v>
      </c>
      <c r="C23" s="49">
        <v>347867.77</v>
      </c>
      <c r="D23" s="49">
        <v>347867.77</v>
      </c>
      <c r="E23" s="49">
        <v>347867.77</v>
      </c>
      <c r="F23" s="49"/>
      <c r="G23" s="49"/>
    </row>
    <row r="24" s="1" customFormat="1" ht="20.25" customHeight="1" spans="1:7">
      <c r="A24" s="143" t="s">
        <v>106</v>
      </c>
      <c r="B24" s="143" t="s">
        <v>107</v>
      </c>
      <c r="C24" s="49">
        <v>67836.72</v>
      </c>
      <c r="D24" s="49">
        <v>67836.72</v>
      </c>
      <c r="E24" s="49">
        <v>67836.72</v>
      </c>
      <c r="F24" s="49"/>
      <c r="G24" s="49"/>
    </row>
    <row r="25" s="1" customFormat="1" ht="20.25" customHeight="1" spans="1:7">
      <c r="A25" s="141" t="s">
        <v>108</v>
      </c>
      <c r="B25" s="141" t="s">
        <v>109</v>
      </c>
      <c r="C25" s="49">
        <v>3546400</v>
      </c>
      <c r="D25" s="49">
        <v>3546400</v>
      </c>
      <c r="E25" s="49">
        <v>3252400</v>
      </c>
      <c r="F25" s="49">
        <v>294000</v>
      </c>
      <c r="G25" s="49"/>
    </row>
    <row r="26" s="1" customFormat="1" ht="20.25" customHeight="1" spans="1:7">
      <c r="A26" s="142" t="s">
        <v>122</v>
      </c>
      <c r="B26" s="142" t="s">
        <v>123</v>
      </c>
      <c r="C26" s="49">
        <v>36000</v>
      </c>
      <c r="D26" s="49">
        <v>36000</v>
      </c>
      <c r="E26" s="49">
        <v>36000</v>
      </c>
      <c r="F26" s="49"/>
      <c r="G26" s="49"/>
    </row>
    <row r="27" s="1" customFormat="1" ht="20.25" customHeight="1" spans="1:7">
      <c r="A27" s="143" t="s">
        <v>124</v>
      </c>
      <c r="B27" s="143" t="s">
        <v>125</v>
      </c>
      <c r="C27" s="49">
        <v>36000</v>
      </c>
      <c r="D27" s="49">
        <v>36000</v>
      </c>
      <c r="E27" s="49">
        <v>36000</v>
      </c>
      <c r="F27" s="49"/>
      <c r="G27" s="49"/>
    </row>
    <row r="28" s="1" customFormat="1" ht="20.25" customHeight="1" spans="1:7">
      <c r="A28" s="142" t="s">
        <v>126</v>
      </c>
      <c r="B28" s="142" t="s">
        <v>127</v>
      </c>
      <c r="C28" s="49">
        <v>3510400</v>
      </c>
      <c r="D28" s="49">
        <v>3510400</v>
      </c>
      <c r="E28" s="49">
        <v>3216400</v>
      </c>
      <c r="F28" s="49">
        <v>294000</v>
      </c>
      <c r="G28" s="49"/>
    </row>
    <row r="29" s="1" customFormat="1" ht="20.25" customHeight="1" spans="1:7">
      <c r="A29" s="143" t="s">
        <v>128</v>
      </c>
      <c r="B29" s="143" t="s">
        <v>129</v>
      </c>
      <c r="C29" s="49">
        <v>3510400</v>
      </c>
      <c r="D29" s="49">
        <v>3510400</v>
      </c>
      <c r="E29" s="49">
        <v>3216400</v>
      </c>
      <c r="F29" s="49">
        <v>294000</v>
      </c>
      <c r="G29" s="49"/>
    </row>
    <row r="30" s="1" customFormat="1" ht="20.25" customHeight="1" spans="1:7">
      <c r="A30" s="141" t="s">
        <v>130</v>
      </c>
      <c r="B30" s="141" t="s">
        <v>131</v>
      </c>
      <c r="C30" s="49">
        <v>922680</v>
      </c>
      <c r="D30" s="49">
        <v>922680</v>
      </c>
      <c r="E30" s="49">
        <v>922680</v>
      </c>
      <c r="F30" s="49"/>
      <c r="G30" s="49"/>
    </row>
    <row r="31" s="1" customFormat="1" ht="20.25" customHeight="1" spans="1:7">
      <c r="A31" s="142" t="s">
        <v>132</v>
      </c>
      <c r="B31" s="142" t="s">
        <v>133</v>
      </c>
      <c r="C31" s="49">
        <v>922680</v>
      </c>
      <c r="D31" s="49">
        <v>922680</v>
      </c>
      <c r="E31" s="49">
        <v>922680</v>
      </c>
      <c r="F31" s="49"/>
      <c r="G31" s="49"/>
    </row>
    <row r="32" s="1" customFormat="1" ht="20.25" customHeight="1" spans="1:7">
      <c r="A32" s="143" t="s">
        <v>134</v>
      </c>
      <c r="B32" s="143" t="s">
        <v>135</v>
      </c>
      <c r="C32" s="49">
        <v>922680</v>
      </c>
      <c r="D32" s="49">
        <v>922680</v>
      </c>
      <c r="E32" s="49">
        <v>922680</v>
      </c>
      <c r="F32" s="49"/>
      <c r="G32" s="49"/>
    </row>
    <row r="33" s="1" customFormat="1" ht="20.25" customHeight="1" spans="1:7">
      <c r="A33" s="144" t="s">
        <v>136</v>
      </c>
      <c r="B33" s="144"/>
      <c r="C33" s="145">
        <v>16865212.7</v>
      </c>
      <c r="D33" s="145">
        <v>16418762.7</v>
      </c>
      <c r="E33" s="145">
        <v>14938772.7</v>
      </c>
      <c r="F33" s="145">
        <v>1479990</v>
      </c>
      <c r="G33" s="145">
        <v>446450</v>
      </c>
    </row>
  </sheetData>
  <mergeCells count="7">
    <mergeCell ref="A3:G3"/>
    <mergeCell ref="A4:E4"/>
    <mergeCell ref="A5:B5"/>
    <mergeCell ref="D5:F5"/>
    <mergeCell ref="A33:B33"/>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L32" sqref="L32"/>
    </sheetView>
  </sheetViews>
  <sheetFormatPr defaultColWidth="9.14166666666667" defaultRowHeight="14.25" customHeight="1" outlineLevelRow="7" outlineLevelCol="5"/>
  <cols>
    <col min="1" max="1" width="18.375" customWidth="1"/>
    <col min="2" max="2" width="19.875" customWidth="1"/>
    <col min="3" max="3" width="15.375" customWidth="1"/>
    <col min="4" max="4" width="17.875" customWidth="1"/>
    <col min="5" max="5" width="19.125" customWidth="1"/>
    <col min="6" max="6" width="15.625" customWidth="1"/>
  </cols>
  <sheetData>
    <row r="1" customHeight="1" spans="1:6">
      <c r="A1" s="2"/>
      <c r="B1" s="2"/>
      <c r="C1" s="2"/>
      <c r="D1" s="2"/>
      <c r="E1" s="2"/>
      <c r="F1" s="2"/>
    </row>
    <row r="2" ht="12" customHeight="1" spans="1:6">
      <c r="A2" s="130"/>
      <c r="B2" s="130"/>
      <c r="C2" s="74"/>
      <c r="F2" s="131" t="s">
        <v>159</v>
      </c>
    </row>
    <row r="3" ht="25.5" customHeight="1" spans="1:6">
      <c r="A3" s="132" t="s">
        <v>160</v>
      </c>
      <c r="B3" s="132"/>
      <c r="C3" s="132"/>
      <c r="D3" s="132"/>
      <c r="E3" s="132"/>
      <c r="F3" s="132"/>
    </row>
    <row r="4" ht="15.75" customHeight="1" spans="1:6">
      <c r="A4" s="6" t="str">
        <f>"单位名称："&amp;"元江哈尼族彝族傣族自治县红河街道"</f>
        <v>单位名称：元江哈尼族彝族傣族自治县红河街道</v>
      </c>
      <c r="B4" s="130"/>
      <c r="C4" s="74"/>
      <c r="F4" s="131" t="s">
        <v>161</v>
      </c>
    </row>
    <row r="5" ht="19.5" customHeight="1" spans="1:6">
      <c r="A5" s="11" t="s">
        <v>162</v>
      </c>
      <c r="B5" s="17" t="s">
        <v>163</v>
      </c>
      <c r="C5" s="12" t="s">
        <v>164</v>
      </c>
      <c r="D5" s="13"/>
      <c r="E5" s="14"/>
      <c r="F5" s="17" t="s">
        <v>165</v>
      </c>
    </row>
    <row r="6" ht="19.5" customHeight="1" spans="1:6">
      <c r="A6" s="19"/>
      <c r="B6" s="20"/>
      <c r="C6" s="72" t="s">
        <v>33</v>
      </c>
      <c r="D6" s="72" t="s">
        <v>166</v>
      </c>
      <c r="E6" s="72" t="s">
        <v>167</v>
      </c>
      <c r="F6" s="20"/>
    </row>
    <row r="7" ht="18.75" customHeight="1" spans="1:6">
      <c r="A7" s="133">
        <v>1</v>
      </c>
      <c r="B7" s="133">
        <v>2</v>
      </c>
      <c r="C7" s="134">
        <v>3</v>
      </c>
      <c r="D7" s="133">
        <v>4</v>
      </c>
      <c r="E7" s="133">
        <v>5</v>
      </c>
      <c r="F7" s="133">
        <v>6</v>
      </c>
    </row>
    <row r="8" s="1" customFormat="1" ht="20.25" customHeight="1" spans="1:6">
      <c r="A8" s="49">
        <v>134090</v>
      </c>
      <c r="B8" s="49"/>
      <c r="C8" s="49">
        <v>117000</v>
      </c>
      <c r="D8" s="49"/>
      <c r="E8" s="49">
        <v>117000</v>
      </c>
      <c r="F8" s="49">
        <v>17090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4"/>
  <sheetViews>
    <sheetView showZeros="0" workbookViewId="0">
      <pane ySplit="1" topLeftCell="A38" activePane="bottomLeft" state="frozen"/>
      <selection/>
      <selection pane="bottomLeft" activeCell="E67" sqref="E67"/>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3"/>
      <c r="E2" s="3"/>
      <c r="F2" s="3"/>
      <c r="G2" s="3"/>
      <c r="U2" s="123"/>
      <c r="W2" s="63" t="s">
        <v>168</v>
      </c>
    </row>
    <row r="3" ht="27.75" customHeight="1" spans="1:23">
      <c r="A3" s="26" t="s">
        <v>169</v>
      </c>
      <c r="B3" s="26"/>
      <c r="C3" s="26"/>
      <c r="D3" s="26"/>
      <c r="E3" s="26"/>
      <c r="F3" s="26"/>
      <c r="G3" s="26"/>
      <c r="H3" s="26"/>
      <c r="I3" s="26"/>
      <c r="J3" s="26"/>
      <c r="K3" s="26"/>
      <c r="L3" s="26"/>
      <c r="M3" s="26"/>
      <c r="N3" s="26"/>
      <c r="O3" s="26"/>
      <c r="P3" s="26"/>
      <c r="Q3" s="26"/>
      <c r="R3" s="26"/>
      <c r="S3" s="26"/>
      <c r="T3" s="26"/>
      <c r="U3" s="26"/>
      <c r="V3" s="26"/>
      <c r="W3" s="26"/>
    </row>
    <row r="4" ht="13.5" customHeight="1" spans="1:23">
      <c r="A4" s="6" t="str">
        <f>"单位名称："&amp;"元江哈尼族彝族傣族自治县红河街道"</f>
        <v>单位名称：元江哈尼族彝族傣族自治县红河街道</v>
      </c>
      <c r="B4" s="7"/>
      <c r="C4" s="7"/>
      <c r="D4" s="7"/>
      <c r="E4" s="7"/>
      <c r="F4" s="7"/>
      <c r="G4" s="7"/>
      <c r="H4" s="8"/>
      <c r="I4" s="8"/>
      <c r="J4" s="8"/>
      <c r="K4" s="8"/>
      <c r="L4" s="8"/>
      <c r="M4" s="8"/>
      <c r="N4" s="8"/>
      <c r="O4" s="8"/>
      <c r="P4" s="8"/>
      <c r="Q4" s="8"/>
      <c r="U4" s="123"/>
      <c r="W4" s="117" t="s">
        <v>161</v>
      </c>
    </row>
    <row r="5" ht="21.75" customHeight="1" spans="1:23">
      <c r="A5" s="10" t="s">
        <v>170</v>
      </c>
      <c r="B5" s="10" t="s">
        <v>171</v>
      </c>
      <c r="C5" s="10" t="s">
        <v>172</v>
      </c>
      <c r="D5" s="11" t="s">
        <v>173</v>
      </c>
      <c r="E5" s="11" t="s">
        <v>174</v>
      </c>
      <c r="F5" s="11" t="s">
        <v>175</v>
      </c>
      <c r="G5" s="11" t="s">
        <v>176</v>
      </c>
      <c r="H5" s="72" t="s">
        <v>177</v>
      </c>
      <c r="I5" s="72"/>
      <c r="J5" s="72"/>
      <c r="K5" s="72"/>
      <c r="L5" s="125"/>
      <c r="M5" s="125"/>
      <c r="N5" s="125"/>
      <c r="O5" s="125"/>
      <c r="P5" s="125"/>
      <c r="Q5" s="56"/>
      <c r="R5" s="72"/>
      <c r="S5" s="72"/>
      <c r="T5" s="72"/>
      <c r="U5" s="72"/>
      <c r="V5" s="72"/>
      <c r="W5" s="72"/>
    </row>
    <row r="6" ht="21.75" customHeight="1" spans="1:23">
      <c r="A6" s="15"/>
      <c r="B6" s="15"/>
      <c r="C6" s="15"/>
      <c r="D6" s="16"/>
      <c r="E6" s="16"/>
      <c r="F6" s="16"/>
      <c r="G6" s="16"/>
      <c r="H6" s="72" t="s">
        <v>31</v>
      </c>
      <c r="I6" s="56" t="s">
        <v>34</v>
      </c>
      <c r="J6" s="56"/>
      <c r="K6" s="56"/>
      <c r="L6" s="125"/>
      <c r="M6" s="125"/>
      <c r="N6" s="125" t="s">
        <v>178</v>
      </c>
      <c r="O6" s="125"/>
      <c r="P6" s="125"/>
      <c r="Q6" s="56" t="s">
        <v>37</v>
      </c>
      <c r="R6" s="72" t="s">
        <v>54</v>
      </c>
      <c r="S6" s="56"/>
      <c r="T6" s="56"/>
      <c r="U6" s="56"/>
      <c r="V6" s="56"/>
      <c r="W6" s="56"/>
    </row>
    <row r="7" ht="15" customHeight="1" spans="1:23">
      <c r="A7" s="18"/>
      <c r="B7" s="18"/>
      <c r="C7" s="18"/>
      <c r="D7" s="19"/>
      <c r="E7" s="19"/>
      <c r="F7" s="19"/>
      <c r="G7" s="19"/>
      <c r="H7" s="72"/>
      <c r="I7" s="56" t="s">
        <v>179</v>
      </c>
      <c r="J7" s="56" t="s">
        <v>180</v>
      </c>
      <c r="K7" s="56" t="s">
        <v>181</v>
      </c>
      <c r="L7" s="127" t="s">
        <v>182</v>
      </c>
      <c r="M7" s="127" t="s">
        <v>183</v>
      </c>
      <c r="N7" s="127" t="s">
        <v>34</v>
      </c>
      <c r="O7" s="127" t="s">
        <v>35</v>
      </c>
      <c r="P7" s="127" t="s">
        <v>36</v>
      </c>
      <c r="Q7" s="56"/>
      <c r="R7" s="56" t="s">
        <v>33</v>
      </c>
      <c r="S7" s="56" t="s">
        <v>44</v>
      </c>
      <c r="T7" s="56" t="s">
        <v>184</v>
      </c>
      <c r="U7" s="56" t="s">
        <v>40</v>
      </c>
      <c r="V7" s="56" t="s">
        <v>41</v>
      </c>
      <c r="W7" s="56" t="s">
        <v>42</v>
      </c>
    </row>
    <row r="8" ht="27.75" customHeight="1" spans="1:23">
      <c r="A8" s="18"/>
      <c r="B8" s="18"/>
      <c r="C8" s="18"/>
      <c r="D8" s="19"/>
      <c r="E8" s="19"/>
      <c r="F8" s="19"/>
      <c r="G8" s="19"/>
      <c r="H8" s="72"/>
      <c r="I8" s="56"/>
      <c r="J8" s="56"/>
      <c r="K8" s="56"/>
      <c r="L8" s="127"/>
      <c r="M8" s="127"/>
      <c r="N8" s="127"/>
      <c r="O8" s="127"/>
      <c r="P8" s="127"/>
      <c r="Q8" s="56"/>
      <c r="R8" s="56"/>
      <c r="S8" s="56"/>
      <c r="T8" s="56"/>
      <c r="U8" s="56"/>
      <c r="V8" s="56"/>
      <c r="W8" s="56"/>
    </row>
    <row r="9" ht="15" customHeight="1" spans="1:23">
      <c r="A9" s="128">
        <v>1</v>
      </c>
      <c r="B9" s="128">
        <v>2</v>
      </c>
      <c r="C9" s="128">
        <v>3</v>
      </c>
      <c r="D9" s="128">
        <v>4</v>
      </c>
      <c r="E9" s="128">
        <v>5</v>
      </c>
      <c r="F9" s="128">
        <v>6</v>
      </c>
      <c r="G9" s="128">
        <v>7</v>
      </c>
      <c r="H9" s="128">
        <v>8</v>
      </c>
      <c r="I9" s="128">
        <v>9</v>
      </c>
      <c r="J9" s="128">
        <v>10</v>
      </c>
      <c r="K9" s="128">
        <v>11</v>
      </c>
      <c r="L9" s="128">
        <v>12</v>
      </c>
      <c r="M9" s="128">
        <v>13</v>
      </c>
      <c r="N9" s="128">
        <v>14</v>
      </c>
      <c r="O9" s="128">
        <v>15</v>
      </c>
      <c r="P9" s="128">
        <v>16</v>
      </c>
      <c r="Q9" s="128">
        <v>17</v>
      </c>
      <c r="R9" s="128">
        <v>18</v>
      </c>
      <c r="S9" s="128">
        <v>19</v>
      </c>
      <c r="T9" s="128">
        <v>20</v>
      </c>
      <c r="U9" s="128">
        <v>21</v>
      </c>
      <c r="V9" s="128">
        <v>22</v>
      </c>
      <c r="W9" s="128">
        <v>23</v>
      </c>
    </row>
    <row r="10" s="1" customFormat="1" ht="18.75" customHeight="1" spans="1:23">
      <c r="A10" s="22" t="s">
        <v>46</v>
      </c>
      <c r="B10" s="22"/>
      <c r="C10" s="23"/>
      <c r="D10" s="22"/>
      <c r="E10" s="22"/>
      <c r="F10" s="22"/>
      <c r="G10" s="22"/>
      <c r="H10" s="49">
        <v>16418762.7</v>
      </c>
      <c r="I10" s="49">
        <v>16418762.7</v>
      </c>
      <c r="J10" s="49"/>
      <c r="K10" s="49"/>
      <c r="L10" s="49">
        <v>16418762.7</v>
      </c>
      <c r="M10" s="49"/>
      <c r="N10" s="49"/>
      <c r="O10" s="49"/>
      <c r="P10" s="49"/>
      <c r="Q10" s="49"/>
      <c r="R10" s="49"/>
      <c r="S10" s="49"/>
      <c r="T10" s="49"/>
      <c r="U10" s="49"/>
      <c r="V10" s="49"/>
      <c r="W10" s="49"/>
    </row>
    <row r="11" s="1" customFormat="1" ht="18.75" customHeight="1" spans="1:23">
      <c r="A11" s="129" t="s">
        <v>48</v>
      </c>
      <c r="B11" s="22" t="s">
        <v>185</v>
      </c>
      <c r="C11" s="23" t="s">
        <v>186</v>
      </c>
      <c r="D11" s="22" t="s">
        <v>66</v>
      </c>
      <c r="E11" s="22" t="s">
        <v>67</v>
      </c>
      <c r="F11" s="22" t="s">
        <v>187</v>
      </c>
      <c r="G11" s="22" t="s">
        <v>188</v>
      </c>
      <c r="H11" s="49">
        <v>1054812</v>
      </c>
      <c r="I11" s="49">
        <v>1054812</v>
      </c>
      <c r="J11" s="49"/>
      <c r="K11" s="49"/>
      <c r="L11" s="49">
        <v>1054812</v>
      </c>
      <c r="M11" s="49"/>
      <c r="N11" s="49"/>
      <c r="O11" s="49"/>
      <c r="P11" s="110"/>
      <c r="Q11" s="49"/>
      <c r="R11" s="49"/>
      <c r="S11" s="49"/>
      <c r="T11" s="49"/>
      <c r="U11" s="49"/>
      <c r="V11" s="49"/>
      <c r="W11" s="49"/>
    </row>
    <row r="12" s="1" customFormat="1" ht="18.75" customHeight="1" spans="1:23">
      <c r="A12" s="129" t="s">
        <v>48</v>
      </c>
      <c r="B12" s="22" t="s">
        <v>185</v>
      </c>
      <c r="C12" s="23" t="s">
        <v>186</v>
      </c>
      <c r="D12" s="22" t="s">
        <v>66</v>
      </c>
      <c r="E12" s="22" t="s">
        <v>67</v>
      </c>
      <c r="F12" s="22" t="s">
        <v>189</v>
      </c>
      <c r="G12" s="22" t="s">
        <v>190</v>
      </c>
      <c r="H12" s="49">
        <v>156000</v>
      </c>
      <c r="I12" s="49">
        <v>156000</v>
      </c>
      <c r="J12" s="49"/>
      <c r="K12" s="49"/>
      <c r="L12" s="49">
        <v>156000</v>
      </c>
      <c r="M12" s="49"/>
      <c r="N12" s="49"/>
      <c r="O12" s="49"/>
      <c r="P12" s="110"/>
      <c r="Q12" s="49"/>
      <c r="R12" s="49"/>
      <c r="S12" s="49"/>
      <c r="T12" s="49"/>
      <c r="U12" s="49"/>
      <c r="V12" s="49"/>
      <c r="W12" s="49"/>
    </row>
    <row r="13" s="1" customFormat="1" ht="18.75" customHeight="1" spans="1:23">
      <c r="A13" s="129" t="s">
        <v>48</v>
      </c>
      <c r="B13" s="22" t="s">
        <v>185</v>
      </c>
      <c r="C13" s="23" t="s">
        <v>186</v>
      </c>
      <c r="D13" s="22" t="s">
        <v>66</v>
      </c>
      <c r="E13" s="22" t="s">
        <v>67</v>
      </c>
      <c r="F13" s="22" t="s">
        <v>189</v>
      </c>
      <c r="G13" s="22" t="s">
        <v>190</v>
      </c>
      <c r="H13" s="49">
        <v>1588080</v>
      </c>
      <c r="I13" s="49">
        <v>1588080</v>
      </c>
      <c r="J13" s="49"/>
      <c r="K13" s="49"/>
      <c r="L13" s="49">
        <v>1588080</v>
      </c>
      <c r="M13" s="49"/>
      <c r="N13" s="49"/>
      <c r="O13" s="49"/>
      <c r="P13" s="110"/>
      <c r="Q13" s="49"/>
      <c r="R13" s="49"/>
      <c r="S13" s="49"/>
      <c r="T13" s="49"/>
      <c r="U13" s="49"/>
      <c r="V13" s="49"/>
      <c r="W13" s="49"/>
    </row>
    <row r="14" s="1" customFormat="1" ht="18.75" customHeight="1" spans="1:23">
      <c r="A14" s="129" t="s">
        <v>48</v>
      </c>
      <c r="B14" s="22" t="s">
        <v>185</v>
      </c>
      <c r="C14" s="23" t="s">
        <v>186</v>
      </c>
      <c r="D14" s="22" t="s">
        <v>66</v>
      </c>
      <c r="E14" s="22" t="s">
        <v>67</v>
      </c>
      <c r="F14" s="22" t="s">
        <v>191</v>
      </c>
      <c r="G14" s="22" t="s">
        <v>192</v>
      </c>
      <c r="H14" s="49">
        <v>7800</v>
      </c>
      <c r="I14" s="49">
        <v>7800</v>
      </c>
      <c r="J14" s="49"/>
      <c r="K14" s="49"/>
      <c r="L14" s="49">
        <v>7800</v>
      </c>
      <c r="M14" s="49"/>
      <c r="N14" s="49"/>
      <c r="O14" s="49"/>
      <c r="P14" s="110"/>
      <c r="Q14" s="49"/>
      <c r="R14" s="49"/>
      <c r="S14" s="49"/>
      <c r="T14" s="49"/>
      <c r="U14" s="49"/>
      <c r="V14" s="49"/>
      <c r="W14" s="49"/>
    </row>
    <row r="15" s="1" customFormat="1" ht="18.75" customHeight="1" spans="1:23">
      <c r="A15" s="129" t="s">
        <v>48</v>
      </c>
      <c r="B15" s="22" t="s">
        <v>185</v>
      </c>
      <c r="C15" s="23" t="s">
        <v>186</v>
      </c>
      <c r="D15" s="22" t="s">
        <v>66</v>
      </c>
      <c r="E15" s="22" t="s">
        <v>67</v>
      </c>
      <c r="F15" s="22" t="s">
        <v>191</v>
      </c>
      <c r="G15" s="22" t="s">
        <v>192</v>
      </c>
      <c r="H15" s="49">
        <v>87901</v>
      </c>
      <c r="I15" s="49">
        <v>87901</v>
      </c>
      <c r="J15" s="49"/>
      <c r="K15" s="49"/>
      <c r="L15" s="49">
        <v>87901</v>
      </c>
      <c r="M15" s="49"/>
      <c r="N15" s="49"/>
      <c r="O15" s="49"/>
      <c r="P15" s="110"/>
      <c r="Q15" s="49"/>
      <c r="R15" s="49"/>
      <c r="S15" s="49"/>
      <c r="T15" s="49"/>
      <c r="U15" s="49"/>
      <c r="V15" s="49"/>
      <c r="W15" s="49"/>
    </row>
    <row r="16" s="1" customFormat="1" ht="18.75" customHeight="1" spans="1:23">
      <c r="A16" s="129" t="s">
        <v>48</v>
      </c>
      <c r="B16" s="22" t="s">
        <v>193</v>
      </c>
      <c r="C16" s="23" t="s">
        <v>194</v>
      </c>
      <c r="D16" s="22" t="s">
        <v>68</v>
      </c>
      <c r="E16" s="22" t="s">
        <v>69</v>
      </c>
      <c r="F16" s="22" t="s">
        <v>195</v>
      </c>
      <c r="G16" s="22" t="s">
        <v>196</v>
      </c>
      <c r="H16" s="49">
        <v>29338.25</v>
      </c>
      <c r="I16" s="49">
        <v>29338.25</v>
      </c>
      <c r="J16" s="49"/>
      <c r="K16" s="49"/>
      <c r="L16" s="49">
        <v>29338.25</v>
      </c>
      <c r="M16" s="49"/>
      <c r="N16" s="49"/>
      <c r="O16" s="49"/>
      <c r="P16" s="110"/>
      <c r="Q16" s="49"/>
      <c r="R16" s="49"/>
      <c r="S16" s="49"/>
      <c r="T16" s="49"/>
      <c r="U16" s="49"/>
      <c r="V16" s="49"/>
      <c r="W16" s="49"/>
    </row>
    <row r="17" s="1" customFormat="1" ht="18.75" customHeight="1" spans="1:23">
      <c r="A17" s="129" t="s">
        <v>48</v>
      </c>
      <c r="B17" s="22" t="s">
        <v>193</v>
      </c>
      <c r="C17" s="23" t="s">
        <v>194</v>
      </c>
      <c r="D17" s="22" t="s">
        <v>90</v>
      </c>
      <c r="E17" s="22" t="s">
        <v>91</v>
      </c>
      <c r="F17" s="22" t="s">
        <v>197</v>
      </c>
      <c r="G17" s="22" t="s">
        <v>198</v>
      </c>
      <c r="H17" s="49">
        <v>1105174.88</v>
      </c>
      <c r="I17" s="49">
        <v>1105174.88</v>
      </c>
      <c r="J17" s="49"/>
      <c r="K17" s="49"/>
      <c r="L17" s="49">
        <v>1105174.88</v>
      </c>
      <c r="M17" s="49"/>
      <c r="N17" s="49"/>
      <c r="O17" s="49"/>
      <c r="P17" s="110"/>
      <c r="Q17" s="49"/>
      <c r="R17" s="49"/>
      <c r="S17" s="49"/>
      <c r="T17" s="49"/>
      <c r="U17" s="49"/>
      <c r="V17" s="49"/>
      <c r="W17" s="49"/>
    </row>
    <row r="18" s="1" customFormat="1" ht="18.75" customHeight="1" spans="1:23">
      <c r="A18" s="129" t="s">
        <v>48</v>
      </c>
      <c r="B18" s="22" t="s">
        <v>193</v>
      </c>
      <c r="C18" s="23" t="s">
        <v>194</v>
      </c>
      <c r="D18" s="22" t="s">
        <v>102</v>
      </c>
      <c r="E18" s="22" t="s">
        <v>103</v>
      </c>
      <c r="F18" s="22" t="s">
        <v>199</v>
      </c>
      <c r="G18" s="22" t="s">
        <v>200</v>
      </c>
      <c r="H18" s="49">
        <v>225441.7</v>
      </c>
      <c r="I18" s="49">
        <v>225441.7</v>
      </c>
      <c r="J18" s="49"/>
      <c r="K18" s="49"/>
      <c r="L18" s="49">
        <v>225441.7</v>
      </c>
      <c r="M18" s="49"/>
      <c r="N18" s="49"/>
      <c r="O18" s="49"/>
      <c r="P18" s="110"/>
      <c r="Q18" s="49"/>
      <c r="R18" s="49"/>
      <c r="S18" s="49"/>
      <c r="T18" s="49"/>
      <c r="U18" s="49"/>
      <c r="V18" s="49"/>
      <c r="W18" s="49"/>
    </row>
    <row r="19" s="1" customFormat="1" ht="18.75" customHeight="1" spans="1:23">
      <c r="A19" s="129" t="s">
        <v>48</v>
      </c>
      <c r="B19" s="22" t="s">
        <v>193</v>
      </c>
      <c r="C19" s="23" t="s">
        <v>194</v>
      </c>
      <c r="D19" s="22" t="s">
        <v>104</v>
      </c>
      <c r="E19" s="22" t="s">
        <v>105</v>
      </c>
      <c r="F19" s="22" t="s">
        <v>199</v>
      </c>
      <c r="G19" s="22" t="s">
        <v>200</v>
      </c>
      <c r="H19" s="49">
        <v>347867.77</v>
      </c>
      <c r="I19" s="49">
        <v>347867.77</v>
      </c>
      <c r="J19" s="49"/>
      <c r="K19" s="49"/>
      <c r="L19" s="49">
        <v>347867.77</v>
      </c>
      <c r="M19" s="49"/>
      <c r="N19" s="49"/>
      <c r="O19" s="49"/>
      <c r="P19" s="110"/>
      <c r="Q19" s="49"/>
      <c r="R19" s="49"/>
      <c r="S19" s="49"/>
      <c r="T19" s="49"/>
      <c r="U19" s="49"/>
      <c r="V19" s="49"/>
      <c r="W19" s="49"/>
    </row>
    <row r="20" s="1" customFormat="1" ht="18.75" customHeight="1" spans="1:23">
      <c r="A20" s="129" t="s">
        <v>48</v>
      </c>
      <c r="B20" s="22" t="s">
        <v>193</v>
      </c>
      <c r="C20" s="23" t="s">
        <v>194</v>
      </c>
      <c r="D20" s="22" t="s">
        <v>106</v>
      </c>
      <c r="E20" s="22" t="s">
        <v>107</v>
      </c>
      <c r="F20" s="22" t="s">
        <v>195</v>
      </c>
      <c r="G20" s="22" t="s">
        <v>196</v>
      </c>
      <c r="H20" s="49">
        <v>34536.72</v>
      </c>
      <c r="I20" s="49">
        <v>34536.72</v>
      </c>
      <c r="J20" s="49"/>
      <c r="K20" s="49"/>
      <c r="L20" s="49">
        <v>34536.72</v>
      </c>
      <c r="M20" s="49"/>
      <c r="N20" s="49"/>
      <c r="O20" s="49"/>
      <c r="P20" s="110"/>
      <c r="Q20" s="49"/>
      <c r="R20" s="49"/>
      <c r="S20" s="49"/>
      <c r="T20" s="49"/>
      <c r="U20" s="49"/>
      <c r="V20" s="49"/>
      <c r="W20" s="49"/>
    </row>
    <row r="21" s="1" customFormat="1" ht="18.75" customHeight="1" spans="1:23">
      <c r="A21" s="129" t="s">
        <v>48</v>
      </c>
      <c r="B21" s="22" t="s">
        <v>193</v>
      </c>
      <c r="C21" s="23" t="s">
        <v>194</v>
      </c>
      <c r="D21" s="22" t="s">
        <v>106</v>
      </c>
      <c r="E21" s="22" t="s">
        <v>107</v>
      </c>
      <c r="F21" s="22" t="s">
        <v>195</v>
      </c>
      <c r="G21" s="22" t="s">
        <v>196</v>
      </c>
      <c r="H21" s="49">
        <v>16650</v>
      </c>
      <c r="I21" s="49">
        <v>16650</v>
      </c>
      <c r="J21" s="49"/>
      <c r="K21" s="49"/>
      <c r="L21" s="49">
        <v>16650</v>
      </c>
      <c r="M21" s="49"/>
      <c r="N21" s="49"/>
      <c r="O21" s="49"/>
      <c r="P21" s="110"/>
      <c r="Q21" s="49"/>
      <c r="R21" s="49"/>
      <c r="S21" s="49"/>
      <c r="T21" s="49"/>
      <c r="U21" s="49"/>
      <c r="V21" s="49"/>
      <c r="W21" s="49"/>
    </row>
    <row r="22" s="1" customFormat="1" ht="18.75" customHeight="1" spans="1:23">
      <c r="A22" s="129" t="s">
        <v>48</v>
      </c>
      <c r="B22" s="22" t="s">
        <v>193</v>
      </c>
      <c r="C22" s="23" t="s">
        <v>194</v>
      </c>
      <c r="D22" s="22" t="s">
        <v>106</v>
      </c>
      <c r="E22" s="22" t="s">
        <v>107</v>
      </c>
      <c r="F22" s="22" t="s">
        <v>195</v>
      </c>
      <c r="G22" s="22" t="s">
        <v>196</v>
      </c>
      <c r="H22" s="49">
        <v>16650</v>
      </c>
      <c r="I22" s="49">
        <v>16650</v>
      </c>
      <c r="J22" s="49"/>
      <c r="K22" s="49"/>
      <c r="L22" s="49">
        <v>16650</v>
      </c>
      <c r="M22" s="49"/>
      <c r="N22" s="49"/>
      <c r="O22" s="49"/>
      <c r="P22" s="110"/>
      <c r="Q22" s="49"/>
      <c r="R22" s="49"/>
      <c r="S22" s="49"/>
      <c r="T22" s="49"/>
      <c r="U22" s="49"/>
      <c r="V22" s="49"/>
      <c r="W22" s="49"/>
    </row>
    <row r="23" s="1" customFormat="1" ht="18.75" customHeight="1" spans="1:23">
      <c r="A23" s="129" t="s">
        <v>48</v>
      </c>
      <c r="B23" s="22" t="s">
        <v>201</v>
      </c>
      <c r="C23" s="23" t="s">
        <v>135</v>
      </c>
      <c r="D23" s="22" t="s">
        <v>134</v>
      </c>
      <c r="E23" s="22" t="s">
        <v>135</v>
      </c>
      <c r="F23" s="22" t="s">
        <v>202</v>
      </c>
      <c r="G23" s="22" t="s">
        <v>135</v>
      </c>
      <c r="H23" s="49">
        <v>922680</v>
      </c>
      <c r="I23" s="49">
        <v>922680</v>
      </c>
      <c r="J23" s="49"/>
      <c r="K23" s="49"/>
      <c r="L23" s="49">
        <v>922680</v>
      </c>
      <c r="M23" s="49"/>
      <c r="N23" s="49"/>
      <c r="O23" s="49"/>
      <c r="P23" s="110"/>
      <c r="Q23" s="49"/>
      <c r="R23" s="49"/>
      <c r="S23" s="49"/>
      <c r="T23" s="49"/>
      <c r="U23" s="49"/>
      <c r="V23" s="49"/>
      <c r="W23" s="49"/>
    </row>
    <row r="24" s="1" customFormat="1" ht="18.75" customHeight="1" spans="1:23">
      <c r="A24" s="129" t="s">
        <v>48</v>
      </c>
      <c r="B24" s="22" t="s">
        <v>203</v>
      </c>
      <c r="C24" s="23" t="s">
        <v>204</v>
      </c>
      <c r="D24" s="22" t="s">
        <v>66</v>
      </c>
      <c r="E24" s="22" t="s">
        <v>67</v>
      </c>
      <c r="F24" s="22" t="s">
        <v>205</v>
      </c>
      <c r="G24" s="22" t="s">
        <v>206</v>
      </c>
      <c r="H24" s="49">
        <v>117000</v>
      </c>
      <c r="I24" s="49">
        <v>117000</v>
      </c>
      <c r="J24" s="49"/>
      <c r="K24" s="49"/>
      <c r="L24" s="49">
        <v>117000</v>
      </c>
      <c r="M24" s="49"/>
      <c r="N24" s="49"/>
      <c r="O24" s="49"/>
      <c r="P24" s="110"/>
      <c r="Q24" s="49"/>
      <c r="R24" s="49"/>
      <c r="S24" s="49"/>
      <c r="T24" s="49"/>
      <c r="U24" s="49"/>
      <c r="V24" s="49"/>
      <c r="W24" s="49"/>
    </row>
    <row r="25" s="1" customFormat="1" ht="18.75" customHeight="1" spans="1:23">
      <c r="A25" s="129" t="s">
        <v>48</v>
      </c>
      <c r="B25" s="22" t="s">
        <v>207</v>
      </c>
      <c r="C25" s="23" t="s">
        <v>208</v>
      </c>
      <c r="D25" s="22" t="s">
        <v>66</v>
      </c>
      <c r="E25" s="22" t="s">
        <v>67</v>
      </c>
      <c r="F25" s="22" t="s">
        <v>209</v>
      </c>
      <c r="G25" s="22" t="s">
        <v>210</v>
      </c>
      <c r="H25" s="49">
        <v>234000</v>
      </c>
      <c r="I25" s="49">
        <v>234000</v>
      </c>
      <c r="J25" s="49"/>
      <c r="K25" s="49"/>
      <c r="L25" s="49">
        <v>234000</v>
      </c>
      <c r="M25" s="49"/>
      <c r="N25" s="49"/>
      <c r="O25" s="49"/>
      <c r="P25" s="110"/>
      <c r="Q25" s="49"/>
      <c r="R25" s="49"/>
      <c r="S25" s="49"/>
      <c r="T25" s="49"/>
      <c r="U25" s="49"/>
      <c r="V25" s="49"/>
      <c r="W25" s="49"/>
    </row>
    <row r="26" s="1" customFormat="1" ht="18.75" customHeight="1" spans="1:23">
      <c r="A26" s="129" t="s">
        <v>48</v>
      </c>
      <c r="B26" s="22" t="s">
        <v>211</v>
      </c>
      <c r="C26" s="23" t="s">
        <v>212</v>
      </c>
      <c r="D26" s="22" t="s">
        <v>66</v>
      </c>
      <c r="E26" s="22" t="s">
        <v>67</v>
      </c>
      <c r="F26" s="22" t="s">
        <v>213</v>
      </c>
      <c r="G26" s="22" t="s">
        <v>212</v>
      </c>
      <c r="H26" s="49">
        <v>39000</v>
      </c>
      <c r="I26" s="49">
        <v>39000</v>
      </c>
      <c r="J26" s="49"/>
      <c r="K26" s="49"/>
      <c r="L26" s="49">
        <v>39000</v>
      </c>
      <c r="M26" s="49"/>
      <c r="N26" s="49"/>
      <c r="O26" s="49"/>
      <c r="P26" s="110"/>
      <c r="Q26" s="49"/>
      <c r="R26" s="49"/>
      <c r="S26" s="49"/>
      <c r="T26" s="49"/>
      <c r="U26" s="49"/>
      <c r="V26" s="49"/>
      <c r="W26" s="49"/>
    </row>
    <row r="27" s="1" customFormat="1" ht="18.75" customHeight="1" spans="1:23">
      <c r="A27" s="129" t="s">
        <v>48</v>
      </c>
      <c r="B27" s="22" t="s">
        <v>211</v>
      </c>
      <c r="C27" s="23" t="s">
        <v>212</v>
      </c>
      <c r="D27" s="22" t="s">
        <v>68</v>
      </c>
      <c r="E27" s="22" t="s">
        <v>69</v>
      </c>
      <c r="F27" s="22" t="s">
        <v>213</v>
      </c>
      <c r="G27" s="22" t="s">
        <v>212</v>
      </c>
      <c r="H27" s="49">
        <v>55500</v>
      </c>
      <c r="I27" s="49">
        <v>55500</v>
      </c>
      <c r="J27" s="49"/>
      <c r="K27" s="49"/>
      <c r="L27" s="49">
        <v>55500</v>
      </c>
      <c r="M27" s="49"/>
      <c r="N27" s="49"/>
      <c r="O27" s="49"/>
      <c r="P27" s="110"/>
      <c r="Q27" s="49"/>
      <c r="R27" s="49"/>
      <c r="S27" s="49"/>
      <c r="T27" s="49"/>
      <c r="U27" s="49"/>
      <c r="V27" s="49"/>
      <c r="W27" s="49"/>
    </row>
    <row r="28" s="1" customFormat="1" ht="18.75" customHeight="1" spans="1:23">
      <c r="A28" s="129" t="s">
        <v>48</v>
      </c>
      <c r="B28" s="22" t="s">
        <v>214</v>
      </c>
      <c r="C28" s="23" t="s">
        <v>215</v>
      </c>
      <c r="D28" s="22" t="s">
        <v>66</v>
      </c>
      <c r="E28" s="22" t="s">
        <v>67</v>
      </c>
      <c r="F28" s="22" t="s">
        <v>216</v>
      </c>
      <c r="G28" s="22" t="s">
        <v>217</v>
      </c>
      <c r="H28" s="49">
        <v>107900</v>
      </c>
      <c r="I28" s="49">
        <v>107900</v>
      </c>
      <c r="J28" s="49"/>
      <c r="K28" s="49"/>
      <c r="L28" s="49">
        <v>107900</v>
      </c>
      <c r="M28" s="49"/>
      <c r="N28" s="49"/>
      <c r="O28" s="49"/>
      <c r="P28" s="110"/>
      <c r="Q28" s="49"/>
      <c r="R28" s="49"/>
      <c r="S28" s="49"/>
      <c r="T28" s="49"/>
      <c r="U28" s="49"/>
      <c r="V28" s="49"/>
      <c r="W28" s="49"/>
    </row>
    <row r="29" s="1" customFormat="1" ht="18.75" customHeight="1" spans="1:23">
      <c r="A29" s="129" t="s">
        <v>48</v>
      </c>
      <c r="B29" s="22" t="s">
        <v>214</v>
      </c>
      <c r="C29" s="23" t="s">
        <v>215</v>
      </c>
      <c r="D29" s="22" t="s">
        <v>66</v>
      </c>
      <c r="E29" s="22" t="s">
        <v>67</v>
      </c>
      <c r="F29" s="22" t="s">
        <v>216</v>
      </c>
      <c r="G29" s="22" t="s">
        <v>217</v>
      </c>
      <c r="H29" s="49">
        <v>20000</v>
      </c>
      <c r="I29" s="49">
        <v>20000</v>
      </c>
      <c r="J29" s="49"/>
      <c r="K29" s="49"/>
      <c r="L29" s="49">
        <v>20000</v>
      </c>
      <c r="M29" s="49"/>
      <c r="N29" s="49"/>
      <c r="O29" s="49"/>
      <c r="P29" s="110"/>
      <c r="Q29" s="49"/>
      <c r="R29" s="49"/>
      <c r="S29" s="49"/>
      <c r="T29" s="49"/>
      <c r="U29" s="49"/>
      <c r="V29" s="49"/>
      <c r="W29" s="49"/>
    </row>
    <row r="30" s="1" customFormat="1" ht="18.75" customHeight="1" spans="1:23">
      <c r="A30" s="129" t="s">
        <v>48</v>
      </c>
      <c r="B30" s="22" t="s">
        <v>214</v>
      </c>
      <c r="C30" s="23" t="s">
        <v>215</v>
      </c>
      <c r="D30" s="22" t="s">
        <v>66</v>
      </c>
      <c r="E30" s="22" t="s">
        <v>67</v>
      </c>
      <c r="F30" s="22" t="s">
        <v>218</v>
      </c>
      <c r="G30" s="22" t="s">
        <v>219</v>
      </c>
      <c r="H30" s="49">
        <v>1000</v>
      </c>
      <c r="I30" s="49">
        <v>1000</v>
      </c>
      <c r="J30" s="49"/>
      <c r="K30" s="49"/>
      <c r="L30" s="49">
        <v>1000</v>
      </c>
      <c r="M30" s="49"/>
      <c r="N30" s="49"/>
      <c r="O30" s="49"/>
      <c r="P30" s="110"/>
      <c r="Q30" s="49"/>
      <c r="R30" s="49"/>
      <c r="S30" s="49"/>
      <c r="T30" s="49"/>
      <c r="U30" s="49"/>
      <c r="V30" s="49"/>
      <c r="W30" s="49"/>
    </row>
    <row r="31" s="1" customFormat="1" ht="18.75" customHeight="1" spans="1:23">
      <c r="A31" s="129" t="s">
        <v>48</v>
      </c>
      <c r="B31" s="22" t="s">
        <v>214</v>
      </c>
      <c r="C31" s="23" t="s">
        <v>215</v>
      </c>
      <c r="D31" s="22" t="s">
        <v>66</v>
      </c>
      <c r="E31" s="22" t="s">
        <v>67</v>
      </c>
      <c r="F31" s="22" t="s">
        <v>220</v>
      </c>
      <c r="G31" s="22" t="s">
        <v>221</v>
      </c>
      <c r="H31" s="49">
        <v>6000</v>
      </c>
      <c r="I31" s="49">
        <v>6000</v>
      </c>
      <c r="J31" s="49"/>
      <c r="K31" s="49"/>
      <c r="L31" s="49">
        <v>6000</v>
      </c>
      <c r="M31" s="49"/>
      <c r="N31" s="49"/>
      <c r="O31" s="49"/>
      <c r="P31" s="110"/>
      <c r="Q31" s="49"/>
      <c r="R31" s="49"/>
      <c r="S31" s="49"/>
      <c r="T31" s="49"/>
      <c r="U31" s="49"/>
      <c r="V31" s="49"/>
      <c r="W31" s="49"/>
    </row>
    <row r="32" s="1" customFormat="1" ht="18.75" customHeight="1" spans="1:23">
      <c r="A32" s="129" t="s">
        <v>48</v>
      </c>
      <c r="B32" s="22" t="s">
        <v>214</v>
      </c>
      <c r="C32" s="23" t="s">
        <v>215</v>
      </c>
      <c r="D32" s="22" t="s">
        <v>66</v>
      </c>
      <c r="E32" s="22" t="s">
        <v>67</v>
      </c>
      <c r="F32" s="22" t="s">
        <v>222</v>
      </c>
      <c r="G32" s="22" t="s">
        <v>223</v>
      </c>
      <c r="H32" s="49">
        <v>60000</v>
      </c>
      <c r="I32" s="49">
        <v>60000</v>
      </c>
      <c r="J32" s="49"/>
      <c r="K32" s="49"/>
      <c r="L32" s="49">
        <v>60000</v>
      </c>
      <c r="M32" s="49"/>
      <c r="N32" s="49"/>
      <c r="O32" s="49"/>
      <c r="P32" s="110"/>
      <c r="Q32" s="49"/>
      <c r="R32" s="49"/>
      <c r="S32" s="49"/>
      <c r="T32" s="49"/>
      <c r="U32" s="49"/>
      <c r="V32" s="49"/>
      <c r="W32" s="49"/>
    </row>
    <row r="33" s="1" customFormat="1" ht="18.75" customHeight="1" spans="1:23">
      <c r="A33" s="129" t="s">
        <v>48</v>
      </c>
      <c r="B33" s="22" t="s">
        <v>214</v>
      </c>
      <c r="C33" s="23" t="s">
        <v>215</v>
      </c>
      <c r="D33" s="22" t="s">
        <v>66</v>
      </c>
      <c r="E33" s="22" t="s">
        <v>67</v>
      </c>
      <c r="F33" s="22" t="s">
        <v>224</v>
      </c>
      <c r="G33" s="22" t="s">
        <v>225</v>
      </c>
      <c r="H33" s="49">
        <v>5000</v>
      </c>
      <c r="I33" s="49">
        <v>5000</v>
      </c>
      <c r="J33" s="49"/>
      <c r="K33" s="49"/>
      <c r="L33" s="49">
        <v>5000</v>
      </c>
      <c r="M33" s="49"/>
      <c r="N33" s="49"/>
      <c r="O33" s="49"/>
      <c r="P33" s="110"/>
      <c r="Q33" s="49"/>
      <c r="R33" s="49"/>
      <c r="S33" s="49"/>
      <c r="T33" s="49"/>
      <c r="U33" s="49"/>
      <c r="V33" s="49"/>
      <c r="W33" s="49"/>
    </row>
    <row r="34" s="1" customFormat="1" ht="18.75" customHeight="1" spans="1:23">
      <c r="A34" s="129" t="s">
        <v>48</v>
      </c>
      <c r="B34" s="22" t="s">
        <v>214</v>
      </c>
      <c r="C34" s="23" t="s">
        <v>215</v>
      </c>
      <c r="D34" s="22" t="s">
        <v>66</v>
      </c>
      <c r="E34" s="22" t="s">
        <v>67</v>
      </c>
      <c r="F34" s="22" t="s">
        <v>226</v>
      </c>
      <c r="G34" s="22" t="s">
        <v>227</v>
      </c>
      <c r="H34" s="49">
        <v>30000</v>
      </c>
      <c r="I34" s="49">
        <v>30000</v>
      </c>
      <c r="J34" s="49"/>
      <c r="K34" s="49"/>
      <c r="L34" s="49">
        <v>30000</v>
      </c>
      <c r="M34" s="49"/>
      <c r="N34" s="49"/>
      <c r="O34" s="49"/>
      <c r="P34" s="110"/>
      <c r="Q34" s="49"/>
      <c r="R34" s="49"/>
      <c r="S34" s="49"/>
      <c r="T34" s="49"/>
      <c r="U34" s="49"/>
      <c r="V34" s="49"/>
      <c r="W34" s="49"/>
    </row>
    <row r="35" s="1" customFormat="1" ht="18.75" customHeight="1" spans="1:23">
      <c r="A35" s="129" t="s">
        <v>48</v>
      </c>
      <c r="B35" s="22" t="s">
        <v>214</v>
      </c>
      <c r="C35" s="23" t="s">
        <v>215</v>
      </c>
      <c r="D35" s="22" t="s">
        <v>66</v>
      </c>
      <c r="E35" s="22" t="s">
        <v>67</v>
      </c>
      <c r="F35" s="22" t="s">
        <v>228</v>
      </c>
      <c r="G35" s="22" t="s">
        <v>229</v>
      </c>
      <c r="H35" s="49">
        <v>20000</v>
      </c>
      <c r="I35" s="49">
        <v>20000</v>
      </c>
      <c r="J35" s="49"/>
      <c r="K35" s="49"/>
      <c r="L35" s="49">
        <v>20000</v>
      </c>
      <c r="M35" s="49"/>
      <c r="N35" s="49"/>
      <c r="O35" s="49"/>
      <c r="P35" s="110"/>
      <c r="Q35" s="49"/>
      <c r="R35" s="49"/>
      <c r="S35" s="49"/>
      <c r="T35" s="49"/>
      <c r="U35" s="49"/>
      <c r="V35" s="49"/>
      <c r="W35" s="49"/>
    </row>
    <row r="36" s="1" customFormat="1" ht="18.75" customHeight="1" spans="1:23">
      <c r="A36" s="129" t="s">
        <v>48</v>
      </c>
      <c r="B36" s="22" t="s">
        <v>214</v>
      </c>
      <c r="C36" s="23" t="s">
        <v>215</v>
      </c>
      <c r="D36" s="22" t="s">
        <v>66</v>
      </c>
      <c r="E36" s="22" t="s">
        <v>67</v>
      </c>
      <c r="F36" s="22" t="s">
        <v>230</v>
      </c>
      <c r="G36" s="22" t="s">
        <v>231</v>
      </c>
      <c r="H36" s="49">
        <v>18000</v>
      </c>
      <c r="I36" s="49">
        <v>18000</v>
      </c>
      <c r="J36" s="49"/>
      <c r="K36" s="49"/>
      <c r="L36" s="49">
        <v>18000</v>
      </c>
      <c r="M36" s="49"/>
      <c r="N36" s="49"/>
      <c r="O36" s="49"/>
      <c r="P36" s="110"/>
      <c r="Q36" s="49"/>
      <c r="R36" s="49"/>
      <c r="S36" s="49"/>
      <c r="T36" s="49"/>
      <c r="U36" s="49"/>
      <c r="V36" s="49"/>
      <c r="W36" s="49"/>
    </row>
    <row r="37" s="1" customFormat="1" ht="18.75" customHeight="1" spans="1:23">
      <c r="A37" s="129" t="s">
        <v>48</v>
      </c>
      <c r="B37" s="22" t="s">
        <v>214</v>
      </c>
      <c r="C37" s="23" t="s">
        <v>215</v>
      </c>
      <c r="D37" s="22" t="s">
        <v>66</v>
      </c>
      <c r="E37" s="22" t="s">
        <v>67</v>
      </c>
      <c r="F37" s="22" t="s">
        <v>232</v>
      </c>
      <c r="G37" s="22" t="s">
        <v>233</v>
      </c>
      <c r="H37" s="49">
        <v>10000</v>
      </c>
      <c r="I37" s="49">
        <v>10000</v>
      </c>
      <c r="J37" s="49"/>
      <c r="K37" s="49"/>
      <c r="L37" s="49">
        <v>10000</v>
      </c>
      <c r="M37" s="49"/>
      <c r="N37" s="49"/>
      <c r="O37" s="49"/>
      <c r="P37" s="110"/>
      <c r="Q37" s="49"/>
      <c r="R37" s="49"/>
      <c r="S37" s="49"/>
      <c r="T37" s="49"/>
      <c r="U37" s="49"/>
      <c r="V37" s="49"/>
      <c r="W37" s="49"/>
    </row>
    <row r="38" s="1" customFormat="1" ht="18.75" customHeight="1" spans="1:23">
      <c r="A38" s="129" t="s">
        <v>48</v>
      </c>
      <c r="B38" s="22" t="s">
        <v>214</v>
      </c>
      <c r="C38" s="23" t="s">
        <v>215</v>
      </c>
      <c r="D38" s="22" t="s">
        <v>66</v>
      </c>
      <c r="E38" s="22" t="s">
        <v>67</v>
      </c>
      <c r="F38" s="22" t="s">
        <v>209</v>
      </c>
      <c r="G38" s="22" t="s">
        <v>210</v>
      </c>
      <c r="H38" s="49">
        <v>23400</v>
      </c>
      <c r="I38" s="49">
        <v>23400</v>
      </c>
      <c r="J38" s="49"/>
      <c r="K38" s="49"/>
      <c r="L38" s="49">
        <v>23400</v>
      </c>
      <c r="M38" s="49"/>
      <c r="N38" s="49"/>
      <c r="O38" s="49"/>
      <c r="P38" s="110"/>
      <c r="Q38" s="49"/>
      <c r="R38" s="49"/>
      <c r="S38" s="49"/>
      <c r="T38" s="49"/>
      <c r="U38" s="49"/>
      <c r="V38" s="49"/>
      <c r="W38" s="49"/>
    </row>
    <row r="39" s="1" customFormat="1" ht="18.75" customHeight="1" spans="1:23">
      <c r="A39" s="129" t="s">
        <v>48</v>
      </c>
      <c r="B39" s="22" t="s">
        <v>214</v>
      </c>
      <c r="C39" s="23" t="s">
        <v>215</v>
      </c>
      <c r="D39" s="22" t="s">
        <v>68</v>
      </c>
      <c r="E39" s="22" t="s">
        <v>69</v>
      </c>
      <c r="F39" s="22" t="s">
        <v>216</v>
      </c>
      <c r="G39" s="22" t="s">
        <v>217</v>
      </c>
      <c r="H39" s="49">
        <v>275500</v>
      </c>
      <c r="I39" s="49">
        <v>275500</v>
      </c>
      <c r="J39" s="49"/>
      <c r="K39" s="49"/>
      <c r="L39" s="49">
        <v>275500</v>
      </c>
      <c r="M39" s="49"/>
      <c r="N39" s="49"/>
      <c r="O39" s="49"/>
      <c r="P39" s="110"/>
      <c r="Q39" s="49"/>
      <c r="R39" s="49"/>
      <c r="S39" s="49"/>
      <c r="T39" s="49"/>
      <c r="U39" s="49"/>
      <c r="V39" s="49"/>
      <c r="W39" s="49"/>
    </row>
    <row r="40" s="1" customFormat="1" ht="18.75" customHeight="1" spans="1:23">
      <c r="A40" s="129" t="s">
        <v>48</v>
      </c>
      <c r="B40" s="22" t="s">
        <v>214</v>
      </c>
      <c r="C40" s="23" t="s">
        <v>215</v>
      </c>
      <c r="D40" s="22" t="s">
        <v>68</v>
      </c>
      <c r="E40" s="22" t="s">
        <v>69</v>
      </c>
      <c r="F40" s="22" t="s">
        <v>218</v>
      </c>
      <c r="G40" s="22" t="s">
        <v>219</v>
      </c>
      <c r="H40" s="49">
        <v>1400</v>
      </c>
      <c r="I40" s="49">
        <v>1400</v>
      </c>
      <c r="J40" s="49"/>
      <c r="K40" s="49"/>
      <c r="L40" s="49">
        <v>1400</v>
      </c>
      <c r="M40" s="49"/>
      <c r="N40" s="49"/>
      <c r="O40" s="49"/>
      <c r="P40" s="110"/>
      <c r="Q40" s="49"/>
      <c r="R40" s="49"/>
      <c r="S40" s="49"/>
      <c r="T40" s="49"/>
      <c r="U40" s="49"/>
      <c r="V40" s="49"/>
      <c r="W40" s="49"/>
    </row>
    <row r="41" s="1" customFormat="1" ht="18.75" customHeight="1" spans="1:23">
      <c r="A41" s="129" t="s">
        <v>48</v>
      </c>
      <c r="B41" s="22" t="s">
        <v>214</v>
      </c>
      <c r="C41" s="23" t="s">
        <v>215</v>
      </c>
      <c r="D41" s="22" t="s">
        <v>68</v>
      </c>
      <c r="E41" s="22" t="s">
        <v>69</v>
      </c>
      <c r="F41" s="22" t="s">
        <v>220</v>
      </c>
      <c r="G41" s="22" t="s">
        <v>221</v>
      </c>
      <c r="H41" s="49">
        <v>3000</v>
      </c>
      <c r="I41" s="49">
        <v>3000</v>
      </c>
      <c r="J41" s="49"/>
      <c r="K41" s="49"/>
      <c r="L41" s="49">
        <v>3000</v>
      </c>
      <c r="M41" s="49"/>
      <c r="N41" s="49"/>
      <c r="O41" s="49"/>
      <c r="P41" s="110"/>
      <c r="Q41" s="49"/>
      <c r="R41" s="49"/>
      <c r="S41" s="49"/>
      <c r="T41" s="49"/>
      <c r="U41" s="49"/>
      <c r="V41" s="49"/>
      <c r="W41" s="49"/>
    </row>
    <row r="42" s="1" customFormat="1" ht="18.75" customHeight="1" spans="1:23">
      <c r="A42" s="129" t="s">
        <v>48</v>
      </c>
      <c r="B42" s="22" t="s">
        <v>214</v>
      </c>
      <c r="C42" s="23" t="s">
        <v>215</v>
      </c>
      <c r="D42" s="22" t="s">
        <v>68</v>
      </c>
      <c r="E42" s="22" t="s">
        <v>69</v>
      </c>
      <c r="F42" s="22" t="s">
        <v>222</v>
      </c>
      <c r="G42" s="22" t="s">
        <v>223</v>
      </c>
      <c r="H42" s="49">
        <v>11000</v>
      </c>
      <c r="I42" s="49">
        <v>11000</v>
      </c>
      <c r="J42" s="49"/>
      <c r="K42" s="49"/>
      <c r="L42" s="49">
        <v>11000</v>
      </c>
      <c r="M42" s="49"/>
      <c r="N42" s="49"/>
      <c r="O42" s="49"/>
      <c r="P42" s="110"/>
      <c r="Q42" s="49"/>
      <c r="R42" s="49"/>
      <c r="S42" s="49"/>
      <c r="T42" s="49"/>
      <c r="U42" s="49"/>
      <c r="V42" s="49"/>
      <c r="W42" s="49"/>
    </row>
    <row r="43" s="1" customFormat="1" ht="18.75" customHeight="1" spans="1:23">
      <c r="A43" s="129" t="s">
        <v>48</v>
      </c>
      <c r="B43" s="22" t="s">
        <v>214</v>
      </c>
      <c r="C43" s="23" t="s">
        <v>215</v>
      </c>
      <c r="D43" s="22" t="s">
        <v>68</v>
      </c>
      <c r="E43" s="22" t="s">
        <v>69</v>
      </c>
      <c r="F43" s="22" t="s">
        <v>224</v>
      </c>
      <c r="G43" s="22" t="s">
        <v>225</v>
      </c>
      <c r="H43" s="49">
        <v>10000</v>
      </c>
      <c r="I43" s="49">
        <v>10000</v>
      </c>
      <c r="J43" s="49"/>
      <c r="K43" s="49"/>
      <c r="L43" s="49">
        <v>10000</v>
      </c>
      <c r="M43" s="49"/>
      <c r="N43" s="49"/>
      <c r="O43" s="49"/>
      <c r="P43" s="110"/>
      <c r="Q43" s="49"/>
      <c r="R43" s="49"/>
      <c r="S43" s="49"/>
      <c r="T43" s="49"/>
      <c r="U43" s="49"/>
      <c r="V43" s="49"/>
      <c r="W43" s="49"/>
    </row>
    <row r="44" s="1" customFormat="1" ht="18.75" customHeight="1" spans="1:23">
      <c r="A44" s="129" t="s">
        <v>48</v>
      </c>
      <c r="B44" s="22" t="s">
        <v>214</v>
      </c>
      <c r="C44" s="23" t="s">
        <v>215</v>
      </c>
      <c r="D44" s="22" t="s">
        <v>68</v>
      </c>
      <c r="E44" s="22" t="s">
        <v>69</v>
      </c>
      <c r="F44" s="22" t="s">
        <v>226</v>
      </c>
      <c r="G44" s="22" t="s">
        <v>227</v>
      </c>
      <c r="H44" s="49">
        <v>49000</v>
      </c>
      <c r="I44" s="49">
        <v>49000</v>
      </c>
      <c r="J44" s="49"/>
      <c r="K44" s="49"/>
      <c r="L44" s="49">
        <v>49000</v>
      </c>
      <c r="M44" s="49"/>
      <c r="N44" s="49"/>
      <c r="O44" s="49"/>
      <c r="P44" s="110"/>
      <c r="Q44" s="49"/>
      <c r="R44" s="49"/>
      <c r="S44" s="49"/>
      <c r="T44" s="49"/>
      <c r="U44" s="49"/>
      <c r="V44" s="49"/>
      <c r="W44" s="49"/>
    </row>
    <row r="45" s="1" customFormat="1" ht="18.75" customHeight="1" spans="1:23">
      <c r="A45" s="129" t="s">
        <v>48</v>
      </c>
      <c r="B45" s="22" t="s">
        <v>214</v>
      </c>
      <c r="C45" s="23" t="s">
        <v>215</v>
      </c>
      <c r="D45" s="22" t="s">
        <v>68</v>
      </c>
      <c r="E45" s="22" t="s">
        <v>69</v>
      </c>
      <c r="F45" s="22" t="s">
        <v>228</v>
      </c>
      <c r="G45" s="22" t="s">
        <v>229</v>
      </c>
      <c r="H45" s="49">
        <v>11000</v>
      </c>
      <c r="I45" s="49">
        <v>11000</v>
      </c>
      <c r="J45" s="49"/>
      <c r="K45" s="49"/>
      <c r="L45" s="49">
        <v>11000</v>
      </c>
      <c r="M45" s="49"/>
      <c r="N45" s="49"/>
      <c r="O45" s="49"/>
      <c r="P45" s="110"/>
      <c r="Q45" s="49"/>
      <c r="R45" s="49"/>
      <c r="S45" s="49"/>
      <c r="T45" s="49"/>
      <c r="U45" s="49"/>
      <c r="V45" s="49"/>
      <c r="W45" s="49"/>
    </row>
    <row r="46" s="1" customFormat="1" ht="18.75" customHeight="1" spans="1:23">
      <c r="A46" s="129" t="s">
        <v>48</v>
      </c>
      <c r="B46" s="22" t="s">
        <v>214</v>
      </c>
      <c r="C46" s="23" t="s">
        <v>215</v>
      </c>
      <c r="D46" s="22" t="s">
        <v>68</v>
      </c>
      <c r="E46" s="22" t="s">
        <v>69</v>
      </c>
      <c r="F46" s="22" t="s">
        <v>230</v>
      </c>
      <c r="G46" s="22" t="s">
        <v>231</v>
      </c>
      <c r="H46" s="49">
        <v>15000</v>
      </c>
      <c r="I46" s="49">
        <v>15000</v>
      </c>
      <c r="J46" s="49"/>
      <c r="K46" s="49"/>
      <c r="L46" s="49">
        <v>15000</v>
      </c>
      <c r="M46" s="49"/>
      <c r="N46" s="49"/>
      <c r="O46" s="49"/>
      <c r="P46" s="110"/>
      <c r="Q46" s="49"/>
      <c r="R46" s="49"/>
      <c r="S46" s="49"/>
      <c r="T46" s="49"/>
      <c r="U46" s="49"/>
      <c r="V46" s="49"/>
      <c r="W46" s="49"/>
    </row>
    <row r="47" s="1" customFormat="1" ht="18.75" customHeight="1" spans="1:23">
      <c r="A47" s="129" t="s">
        <v>48</v>
      </c>
      <c r="B47" s="22" t="s">
        <v>214</v>
      </c>
      <c r="C47" s="23" t="s">
        <v>215</v>
      </c>
      <c r="D47" s="22" t="s">
        <v>68</v>
      </c>
      <c r="E47" s="22" t="s">
        <v>69</v>
      </c>
      <c r="F47" s="22" t="s">
        <v>232</v>
      </c>
      <c r="G47" s="22" t="s">
        <v>233</v>
      </c>
      <c r="H47" s="49">
        <v>24000</v>
      </c>
      <c r="I47" s="49">
        <v>24000</v>
      </c>
      <c r="J47" s="49"/>
      <c r="K47" s="49"/>
      <c r="L47" s="49">
        <v>24000</v>
      </c>
      <c r="M47" s="49"/>
      <c r="N47" s="49"/>
      <c r="O47" s="49"/>
      <c r="P47" s="110"/>
      <c r="Q47" s="49"/>
      <c r="R47" s="49"/>
      <c r="S47" s="49"/>
      <c r="T47" s="49"/>
      <c r="U47" s="49"/>
      <c r="V47" s="49"/>
      <c r="W47" s="49"/>
    </row>
    <row r="48" s="1" customFormat="1" ht="18.75" customHeight="1" spans="1:23">
      <c r="A48" s="129" t="s">
        <v>48</v>
      </c>
      <c r="B48" s="22" t="s">
        <v>214</v>
      </c>
      <c r="C48" s="23" t="s">
        <v>215</v>
      </c>
      <c r="D48" s="22" t="s">
        <v>86</v>
      </c>
      <c r="E48" s="22" t="s">
        <v>87</v>
      </c>
      <c r="F48" s="22" t="s">
        <v>234</v>
      </c>
      <c r="G48" s="22" t="s">
        <v>235</v>
      </c>
      <c r="H48" s="49">
        <v>14400</v>
      </c>
      <c r="I48" s="49">
        <v>14400</v>
      </c>
      <c r="J48" s="49"/>
      <c r="K48" s="49"/>
      <c r="L48" s="49">
        <v>14400</v>
      </c>
      <c r="M48" s="49"/>
      <c r="N48" s="49"/>
      <c r="O48" s="49"/>
      <c r="P48" s="110"/>
      <c r="Q48" s="49"/>
      <c r="R48" s="49"/>
      <c r="S48" s="49"/>
      <c r="T48" s="49"/>
      <c r="U48" s="49"/>
      <c r="V48" s="49"/>
      <c r="W48" s="49"/>
    </row>
    <row r="49" s="1" customFormat="1" ht="18.75" customHeight="1" spans="1:23">
      <c r="A49" s="129" t="s">
        <v>48</v>
      </c>
      <c r="B49" s="22" t="s">
        <v>214</v>
      </c>
      <c r="C49" s="23" t="s">
        <v>215</v>
      </c>
      <c r="D49" s="22" t="s">
        <v>88</v>
      </c>
      <c r="E49" s="22" t="s">
        <v>89</v>
      </c>
      <c r="F49" s="22" t="s">
        <v>234</v>
      </c>
      <c r="G49" s="22" t="s">
        <v>235</v>
      </c>
      <c r="H49" s="49">
        <v>7800</v>
      </c>
      <c r="I49" s="49">
        <v>7800</v>
      </c>
      <c r="J49" s="49"/>
      <c r="K49" s="49"/>
      <c r="L49" s="49">
        <v>7800</v>
      </c>
      <c r="M49" s="49"/>
      <c r="N49" s="49"/>
      <c r="O49" s="49"/>
      <c r="P49" s="110"/>
      <c r="Q49" s="49"/>
      <c r="R49" s="49"/>
      <c r="S49" s="49"/>
      <c r="T49" s="49"/>
      <c r="U49" s="49"/>
      <c r="V49" s="49"/>
      <c r="W49" s="49"/>
    </row>
    <row r="50" s="1" customFormat="1" ht="18.75" customHeight="1" spans="1:23">
      <c r="A50" s="129" t="s">
        <v>48</v>
      </c>
      <c r="B50" s="22" t="s">
        <v>236</v>
      </c>
      <c r="C50" s="23" t="s">
        <v>237</v>
      </c>
      <c r="D50" s="22" t="s">
        <v>86</v>
      </c>
      <c r="E50" s="22" t="s">
        <v>87</v>
      </c>
      <c r="F50" s="22" t="s">
        <v>238</v>
      </c>
      <c r="G50" s="22" t="s">
        <v>239</v>
      </c>
      <c r="H50" s="49">
        <v>144000</v>
      </c>
      <c r="I50" s="49">
        <v>144000</v>
      </c>
      <c r="J50" s="49"/>
      <c r="K50" s="49"/>
      <c r="L50" s="49">
        <v>144000</v>
      </c>
      <c r="M50" s="49"/>
      <c r="N50" s="49"/>
      <c r="O50" s="49"/>
      <c r="P50" s="110"/>
      <c r="Q50" s="49"/>
      <c r="R50" s="49"/>
      <c r="S50" s="49"/>
      <c r="T50" s="49"/>
      <c r="U50" s="49"/>
      <c r="V50" s="49"/>
      <c r="W50" s="49"/>
    </row>
    <row r="51" s="1" customFormat="1" ht="18.75" customHeight="1" spans="1:23">
      <c r="A51" s="129" t="s">
        <v>48</v>
      </c>
      <c r="B51" s="22" t="s">
        <v>236</v>
      </c>
      <c r="C51" s="23" t="s">
        <v>237</v>
      </c>
      <c r="D51" s="22" t="s">
        <v>88</v>
      </c>
      <c r="E51" s="22" t="s">
        <v>89</v>
      </c>
      <c r="F51" s="22" t="s">
        <v>238</v>
      </c>
      <c r="G51" s="22" t="s">
        <v>239</v>
      </c>
      <c r="H51" s="49">
        <v>78000</v>
      </c>
      <c r="I51" s="49">
        <v>78000</v>
      </c>
      <c r="J51" s="49"/>
      <c r="K51" s="49"/>
      <c r="L51" s="49">
        <v>78000</v>
      </c>
      <c r="M51" s="49"/>
      <c r="N51" s="49"/>
      <c r="O51" s="49"/>
      <c r="P51" s="110"/>
      <c r="Q51" s="49"/>
      <c r="R51" s="49"/>
      <c r="S51" s="49"/>
      <c r="T51" s="49"/>
      <c r="U51" s="49"/>
      <c r="V51" s="49"/>
      <c r="W51" s="49"/>
    </row>
    <row r="52" s="1" customFormat="1" ht="18.75" customHeight="1" spans="1:23">
      <c r="A52" s="129" t="s">
        <v>48</v>
      </c>
      <c r="B52" s="22" t="s">
        <v>240</v>
      </c>
      <c r="C52" s="23" t="s">
        <v>241</v>
      </c>
      <c r="D52" s="22" t="s">
        <v>66</v>
      </c>
      <c r="E52" s="22" t="s">
        <v>67</v>
      </c>
      <c r="F52" s="22" t="s">
        <v>191</v>
      </c>
      <c r="G52" s="22" t="s">
        <v>192</v>
      </c>
      <c r="H52" s="49">
        <v>266892</v>
      </c>
      <c r="I52" s="49">
        <v>266892</v>
      </c>
      <c r="J52" s="49"/>
      <c r="K52" s="49"/>
      <c r="L52" s="49">
        <v>266892</v>
      </c>
      <c r="M52" s="49"/>
      <c r="N52" s="49"/>
      <c r="O52" s="49"/>
      <c r="P52" s="110"/>
      <c r="Q52" s="49"/>
      <c r="R52" s="49"/>
      <c r="S52" s="49"/>
      <c r="T52" s="49"/>
      <c r="U52" s="49"/>
      <c r="V52" s="49"/>
      <c r="W52" s="49"/>
    </row>
    <row r="53" s="1" customFormat="1" ht="18.75" customHeight="1" spans="1:23">
      <c r="A53" s="129" t="s">
        <v>48</v>
      </c>
      <c r="B53" s="22" t="s">
        <v>240</v>
      </c>
      <c r="C53" s="23" t="s">
        <v>241</v>
      </c>
      <c r="D53" s="22" t="s">
        <v>66</v>
      </c>
      <c r="E53" s="22" t="s">
        <v>67</v>
      </c>
      <c r="F53" s="22" t="s">
        <v>191</v>
      </c>
      <c r="G53" s="22" t="s">
        <v>192</v>
      </c>
      <c r="H53" s="49">
        <v>131454.27</v>
      </c>
      <c r="I53" s="49">
        <v>131454.27</v>
      </c>
      <c r="J53" s="49"/>
      <c r="K53" s="49"/>
      <c r="L53" s="49">
        <v>131454.27</v>
      </c>
      <c r="M53" s="49"/>
      <c r="N53" s="49"/>
      <c r="O53" s="49"/>
      <c r="P53" s="110"/>
      <c r="Q53" s="49"/>
      <c r="R53" s="49"/>
      <c r="S53" s="49"/>
      <c r="T53" s="49"/>
      <c r="U53" s="49"/>
      <c r="V53" s="49"/>
      <c r="W53" s="49"/>
    </row>
    <row r="54" s="1" customFormat="1" ht="18.75" customHeight="1" spans="1:23">
      <c r="A54" s="129" t="s">
        <v>48</v>
      </c>
      <c r="B54" s="22" t="s">
        <v>242</v>
      </c>
      <c r="C54" s="23" t="s">
        <v>243</v>
      </c>
      <c r="D54" s="22" t="s">
        <v>92</v>
      </c>
      <c r="E54" s="22" t="s">
        <v>93</v>
      </c>
      <c r="F54" s="22" t="s">
        <v>244</v>
      </c>
      <c r="G54" s="22" t="s">
        <v>245</v>
      </c>
      <c r="H54" s="49">
        <v>68089.62</v>
      </c>
      <c r="I54" s="49">
        <v>68089.62</v>
      </c>
      <c r="J54" s="49"/>
      <c r="K54" s="49"/>
      <c r="L54" s="49">
        <v>68089.62</v>
      </c>
      <c r="M54" s="49"/>
      <c r="N54" s="49"/>
      <c r="O54" s="49"/>
      <c r="P54" s="110"/>
      <c r="Q54" s="49"/>
      <c r="R54" s="49"/>
      <c r="S54" s="49"/>
      <c r="T54" s="49"/>
      <c r="U54" s="49"/>
      <c r="V54" s="49"/>
      <c r="W54" s="49"/>
    </row>
    <row r="55" s="1" customFormat="1" ht="18.75" customHeight="1" spans="1:23">
      <c r="A55" s="129" t="s">
        <v>48</v>
      </c>
      <c r="B55" s="22" t="s">
        <v>242</v>
      </c>
      <c r="C55" s="23" t="s">
        <v>243</v>
      </c>
      <c r="D55" s="22" t="s">
        <v>92</v>
      </c>
      <c r="E55" s="22" t="s">
        <v>93</v>
      </c>
      <c r="F55" s="22" t="s">
        <v>244</v>
      </c>
      <c r="G55" s="22" t="s">
        <v>245</v>
      </c>
      <c r="H55" s="49">
        <v>111325.7</v>
      </c>
      <c r="I55" s="49">
        <v>111325.7</v>
      </c>
      <c r="J55" s="49"/>
      <c r="K55" s="49"/>
      <c r="L55" s="49">
        <v>111325.7</v>
      </c>
      <c r="M55" s="49"/>
      <c r="N55" s="49"/>
      <c r="O55" s="49"/>
      <c r="P55" s="110"/>
      <c r="Q55" s="49"/>
      <c r="R55" s="49"/>
      <c r="S55" s="49"/>
      <c r="T55" s="49"/>
      <c r="U55" s="49"/>
      <c r="V55" s="49"/>
      <c r="W55" s="49"/>
    </row>
    <row r="56" s="1" customFormat="1" ht="18.75" customHeight="1" spans="1:23">
      <c r="A56" s="129" t="s">
        <v>48</v>
      </c>
      <c r="B56" s="22" t="s">
        <v>242</v>
      </c>
      <c r="C56" s="23" t="s">
        <v>243</v>
      </c>
      <c r="D56" s="22" t="s">
        <v>92</v>
      </c>
      <c r="E56" s="22" t="s">
        <v>93</v>
      </c>
      <c r="F56" s="22" t="s">
        <v>244</v>
      </c>
      <c r="G56" s="22" t="s">
        <v>245</v>
      </c>
      <c r="H56" s="49">
        <v>25868.49</v>
      </c>
      <c r="I56" s="49">
        <v>25868.49</v>
      </c>
      <c r="J56" s="49"/>
      <c r="K56" s="49"/>
      <c r="L56" s="49">
        <v>25868.49</v>
      </c>
      <c r="M56" s="49"/>
      <c r="N56" s="49"/>
      <c r="O56" s="49"/>
      <c r="P56" s="110"/>
      <c r="Q56" s="49"/>
      <c r="R56" s="49"/>
      <c r="S56" s="49"/>
      <c r="T56" s="49"/>
      <c r="U56" s="49"/>
      <c r="V56" s="49"/>
      <c r="W56" s="49"/>
    </row>
    <row r="57" s="1" customFormat="1" ht="18.75" customHeight="1" spans="1:23">
      <c r="A57" s="129" t="s">
        <v>48</v>
      </c>
      <c r="B57" s="22" t="s">
        <v>242</v>
      </c>
      <c r="C57" s="23" t="s">
        <v>243</v>
      </c>
      <c r="D57" s="22" t="s">
        <v>92</v>
      </c>
      <c r="E57" s="22" t="s">
        <v>93</v>
      </c>
      <c r="F57" s="22" t="s">
        <v>244</v>
      </c>
      <c r="G57" s="22" t="s">
        <v>245</v>
      </c>
      <c r="H57" s="49">
        <v>58472.28</v>
      </c>
      <c r="I57" s="49">
        <v>58472.28</v>
      </c>
      <c r="J57" s="49"/>
      <c r="K57" s="49"/>
      <c r="L57" s="49">
        <v>58472.28</v>
      </c>
      <c r="M57" s="49"/>
      <c r="N57" s="49"/>
      <c r="O57" s="49"/>
      <c r="P57" s="110"/>
      <c r="Q57" s="49"/>
      <c r="R57" s="49"/>
      <c r="S57" s="49"/>
      <c r="T57" s="49"/>
      <c r="U57" s="49"/>
      <c r="V57" s="49"/>
      <c r="W57" s="49"/>
    </row>
    <row r="58" s="1" customFormat="1" ht="18.75" customHeight="1" spans="1:23">
      <c r="A58" s="129" t="s">
        <v>48</v>
      </c>
      <c r="B58" s="22" t="s">
        <v>242</v>
      </c>
      <c r="C58" s="23" t="s">
        <v>243</v>
      </c>
      <c r="D58" s="22" t="s">
        <v>92</v>
      </c>
      <c r="E58" s="22" t="s">
        <v>93</v>
      </c>
      <c r="F58" s="22" t="s">
        <v>244</v>
      </c>
      <c r="G58" s="22" t="s">
        <v>245</v>
      </c>
      <c r="H58" s="49">
        <v>61296.25</v>
      </c>
      <c r="I58" s="49">
        <v>61296.25</v>
      </c>
      <c r="J58" s="49"/>
      <c r="K58" s="49"/>
      <c r="L58" s="49">
        <v>61296.25</v>
      </c>
      <c r="M58" s="49"/>
      <c r="N58" s="49"/>
      <c r="O58" s="49"/>
      <c r="P58" s="110"/>
      <c r="Q58" s="49"/>
      <c r="R58" s="49"/>
      <c r="S58" s="49"/>
      <c r="T58" s="49"/>
      <c r="U58" s="49"/>
      <c r="V58" s="49"/>
      <c r="W58" s="49"/>
    </row>
    <row r="59" s="1" customFormat="1" ht="18.75" customHeight="1" spans="1:23">
      <c r="A59" s="129" t="s">
        <v>48</v>
      </c>
      <c r="B59" s="22" t="s">
        <v>242</v>
      </c>
      <c r="C59" s="23" t="s">
        <v>243</v>
      </c>
      <c r="D59" s="22" t="s">
        <v>92</v>
      </c>
      <c r="E59" s="22" t="s">
        <v>93</v>
      </c>
      <c r="F59" s="22" t="s">
        <v>244</v>
      </c>
      <c r="G59" s="22" t="s">
        <v>245</v>
      </c>
      <c r="H59" s="49">
        <v>87997.22</v>
      </c>
      <c r="I59" s="49">
        <v>87997.22</v>
      </c>
      <c r="J59" s="49"/>
      <c r="K59" s="49"/>
      <c r="L59" s="49">
        <v>87997.22</v>
      </c>
      <c r="M59" s="49"/>
      <c r="N59" s="49"/>
      <c r="O59" s="49"/>
      <c r="P59" s="110"/>
      <c r="Q59" s="49"/>
      <c r="R59" s="49"/>
      <c r="S59" s="49"/>
      <c r="T59" s="49"/>
      <c r="U59" s="49"/>
      <c r="V59" s="49"/>
      <c r="W59" s="49"/>
    </row>
    <row r="60" s="1" customFormat="1" ht="18.75" customHeight="1" spans="1:23">
      <c r="A60" s="129" t="s">
        <v>48</v>
      </c>
      <c r="B60" s="22" t="s">
        <v>242</v>
      </c>
      <c r="C60" s="23" t="s">
        <v>243</v>
      </c>
      <c r="D60" s="22" t="s">
        <v>92</v>
      </c>
      <c r="E60" s="22" t="s">
        <v>93</v>
      </c>
      <c r="F60" s="22" t="s">
        <v>244</v>
      </c>
      <c r="G60" s="22" t="s">
        <v>245</v>
      </c>
      <c r="H60" s="49">
        <v>62785.01</v>
      </c>
      <c r="I60" s="49">
        <v>62785.01</v>
      </c>
      <c r="J60" s="49"/>
      <c r="K60" s="49"/>
      <c r="L60" s="49">
        <v>62785.01</v>
      </c>
      <c r="M60" s="49"/>
      <c r="N60" s="49"/>
      <c r="O60" s="49"/>
      <c r="P60" s="110"/>
      <c r="Q60" s="49"/>
      <c r="R60" s="49"/>
      <c r="S60" s="49"/>
      <c r="T60" s="49"/>
      <c r="U60" s="49"/>
      <c r="V60" s="49"/>
      <c r="W60" s="49"/>
    </row>
    <row r="61" s="1" customFormat="1" ht="18.75" customHeight="1" spans="1:23">
      <c r="A61" s="129" t="s">
        <v>48</v>
      </c>
      <c r="B61" s="22" t="s">
        <v>242</v>
      </c>
      <c r="C61" s="23" t="s">
        <v>243</v>
      </c>
      <c r="D61" s="22" t="s">
        <v>92</v>
      </c>
      <c r="E61" s="22" t="s">
        <v>93</v>
      </c>
      <c r="F61" s="22" t="s">
        <v>244</v>
      </c>
      <c r="G61" s="22" t="s">
        <v>245</v>
      </c>
      <c r="H61" s="49">
        <v>81235.11</v>
      </c>
      <c r="I61" s="49">
        <v>81235.11</v>
      </c>
      <c r="J61" s="49"/>
      <c r="K61" s="49"/>
      <c r="L61" s="49">
        <v>81235.11</v>
      </c>
      <c r="M61" s="49"/>
      <c r="N61" s="49"/>
      <c r="O61" s="49"/>
      <c r="P61" s="110"/>
      <c r="Q61" s="49"/>
      <c r="R61" s="49"/>
      <c r="S61" s="49"/>
      <c r="T61" s="49"/>
      <c r="U61" s="49"/>
      <c r="V61" s="49"/>
      <c r="W61" s="49"/>
    </row>
    <row r="62" s="1" customFormat="1" ht="18.75" customHeight="1" spans="1:23">
      <c r="A62" s="129" t="s">
        <v>48</v>
      </c>
      <c r="B62" s="22" t="s">
        <v>242</v>
      </c>
      <c r="C62" s="23" t="s">
        <v>243</v>
      </c>
      <c r="D62" s="22" t="s">
        <v>92</v>
      </c>
      <c r="E62" s="22" t="s">
        <v>93</v>
      </c>
      <c r="F62" s="22" t="s">
        <v>244</v>
      </c>
      <c r="G62" s="22" t="s">
        <v>245</v>
      </c>
      <c r="H62" s="49">
        <v>35153.67</v>
      </c>
      <c r="I62" s="49">
        <v>35153.67</v>
      </c>
      <c r="J62" s="49"/>
      <c r="K62" s="49"/>
      <c r="L62" s="49">
        <v>35153.67</v>
      </c>
      <c r="M62" s="49"/>
      <c r="N62" s="49"/>
      <c r="O62" s="49"/>
      <c r="P62" s="110"/>
      <c r="Q62" s="49"/>
      <c r="R62" s="49"/>
      <c r="S62" s="49"/>
      <c r="T62" s="49"/>
      <c r="U62" s="49"/>
      <c r="V62" s="49"/>
      <c r="W62" s="49"/>
    </row>
    <row r="63" s="1" customFormat="1" ht="18.75" customHeight="1" spans="1:23">
      <c r="A63" s="129" t="s">
        <v>48</v>
      </c>
      <c r="B63" s="22" t="s">
        <v>242</v>
      </c>
      <c r="C63" s="23" t="s">
        <v>243</v>
      </c>
      <c r="D63" s="22" t="s">
        <v>92</v>
      </c>
      <c r="E63" s="22" t="s">
        <v>93</v>
      </c>
      <c r="F63" s="22" t="s">
        <v>244</v>
      </c>
      <c r="G63" s="22" t="s">
        <v>245</v>
      </c>
      <c r="H63" s="49">
        <v>34808.73</v>
      </c>
      <c r="I63" s="49">
        <v>34808.73</v>
      </c>
      <c r="J63" s="49"/>
      <c r="K63" s="49"/>
      <c r="L63" s="49">
        <v>34808.73</v>
      </c>
      <c r="M63" s="49"/>
      <c r="N63" s="49"/>
      <c r="O63" s="49"/>
      <c r="P63" s="110"/>
      <c r="Q63" s="49"/>
      <c r="R63" s="49"/>
      <c r="S63" s="49"/>
      <c r="T63" s="49"/>
      <c r="U63" s="49"/>
      <c r="V63" s="49"/>
      <c r="W63" s="49"/>
    </row>
    <row r="64" s="1" customFormat="1" ht="18.75" customHeight="1" spans="1:23">
      <c r="A64" s="129" t="s">
        <v>48</v>
      </c>
      <c r="B64" s="22" t="s">
        <v>242</v>
      </c>
      <c r="C64" s="23" t="s">
        <v>243</v>
      </c>
      <c r="D64" s="22" t="s">
        <v>92</v>
      </c>
      <c r="E64" s="22" t="s">
        <v>93</v>
      </c>
      <c r="F64" s="22" t="s">
        <v>244</v>
      </c>
      <c r="G64" s="22" t="s">
        <v>245</v>
      </c>
      <c r="H64" s="49">
        <v>48877.65</v>
      </c>
      <c r="I64" s="49">
        <v>48877.65</v>
      </c>
      <c r="J64" s="49"/>
      <c r="K64" s="49"/>
      <c r="L64" s="49">
        <v>48877.65</v>
      </c>
      <c r="M64" s="49"/>
      <c r="N64" s="49"/>
      <c r="O64" s="49"/>
      <c r="P64" s="110"/>
      <c r="Q64" s="49"/>
      <c r="R64" s="49"/>
      <c r="S64" s="49"/>
      <c r="T64" s="49"/>
      <c r="U64" s="49"/>
      <c r="V64" s="49"/>
      <c r="W64" s="49"/>
    </row>
    <row r="65" s="1" customFormat="1" ht="18.75" customHeight="1" spans="1:23">
      <c r="A65" s="129" t="s">
        <v>48</v>
      </c>
      <c r="B65" s="22" t="s">
        <v>242</v>
      </c>
      <c r="C65" s="23" t="s">
        <v>243</v>
      </c>
      <c r="D65" s="22" t="s">
        <v>92</v>
      </c>
      <c r="E65" s="22" t="s">
        <v>93</v>
      </c>
      <c r="F65" s="22" t="s">
        <v>244</v>
      </c>
      <c r="G65" s="22" t="s">
        <v>245</v>
      </c>
      <c r="H65" s="49">
        <v>83677.12</v>
      </c>
      <c r="I65" s="49">
        <v>83677.12</v>
      </c>
      <c r="J65" s="49"/>
      <c r="K65" s="49"/>
      <c r="L65" s="49">
        <v>83677.12</v>
      </c>
      <c r="M65" s="49"/>
      <c r="N65" s="49"/>
      <c r="O65" s="49"/>
      <c r="P65" s="110"/>
      <c r="Q65" s="49"/>
      <c r="R65" s="49"/>
      <c r="S65" s="49"/>
      <c r="T65" s="49"/>
      <c r="U65" s="49"/>
      <c r="V65" s="49"/>
      <c r="W65" s="49"/>
    </row>
    <row r="66" s="1" customFormat="1" ht="18.75" customHeight="1" spans="1:23">
      <c r="A66" s="129" t="s">
        <v>48</v>
      </c>
      <c r="B66" s="22" t="s">
        <v>242</v>
      </c>
      <c r="C66" s="23" t="s">
        <v>243</v>
      </c>
      <c r="D66" s="22" t="s">
        <v>92</v>
      </c>
      <c r="E66" s="22" t="s">
        <v>93</v>
      </c>
      <c r="F66" s="22" t="s">
        <v>244</v>
      </c>
      <c r="G66" s="22" t="s">
        <v>245</v>
      </c>
      <c r="H66" s="49">
        <v>107151.26</v>
      </c>
      <c r="I66" s="49">
        <v>107151.26</v>
      </c>
      <c r="J66" s="49"/>
      <c r="K66" s="49"/>
      <c r="L66" s="49">
        <v>107151.26</v>
      </c>
      <c r="M66" s="49"/>
      <c r="N66" s="49"/>
      <c r="O66" s="49"/>
      <c r="P66" s="110"/>
      <c r="Q66" s="49"/>
      <c r="R66" s="49"/>
      <c r="S66" s="49"/>
      <c r="T66" s="49"/>
      <c r="U66" s="49"/>
      <c r="V66" s="49"/>
      <c r="W66" s="49"/>
    </row>
    <row r="67" s="1" customFormat="1" ht="18.75" customHeight="1" spans="1:23">
      <c r="A67" s="129" t="s">
        <v>48</v>
      </c>
      <c r="B67" s="22" t="s">
        <v>246</v>
      </c>
      <c r="C67" s="23" t="s">
        <v>247</v>
      </c>
      <c r="D67" s="22" t="s">
        <v>124</v>
      </c>
      <c r="E67" s="22" t="s">
        <v>125</v>
      </c>
      <c r="F67" s="22" t="s">
        <v>238</v>
      </c>
      <c r="G67" s="22" t="s">
        <v>239</v>
      </c>
      <c r="H67" s="49">
        <v>36000</v>
      </c>
      <c r="I67" s="49">
        <v>36000</v>
      </c>
      <c r="J67" s="49"/>
      <c r="K67" s="49"/>
      <c r="L67" s="49">
        <v>36000</v>
      </c>
      <c r="M67" s="49"/>
      <c r="N67" s="49"/>
      <c r="O67" s="49"/>
      <c r="P67" s="110"/>
      <c r="Q67" s="49"/>
      <c r="R67" s="49"/>
      <c r="S67" s="49"/>
      <c r="T67" s="49"/>
      <c r="U67" s="49"/>
      <c r="V67" s="49"/>
      <c r="W67" s="49"/>
    </row>
    <row r="68" s="1" customFormat="1" ht="18.75" customHeight="1" spans="1:23">
      <c r="A68" s="129" t="s">
        <v>48</v>
      </c>
      <c r="B68" s="22" t="s">
        <v>248</v>
      </c>
      <c r="C68" s="23" t="s">
        <v>249</v>
      </c>
      <c r="D68" s="22" t="s">
        <v>128</v>
      </c>
      <c r="E68" s="22" t="s">
        <v>129</v>
      </c>
      <c r="F68" s="22" t="s">
        <v>238</v>
      </c>
      <c r="G68" s="22" t="s">
        <v>239</v>
      </c>
      <c r="H68" s="49">
        <v>240000</v>
      </c>
      <c r="I68" s="49">
        <v>240000</v>
      </c>
      <c r="J68" s="49"/>
      <c r="K68" s="49"/>
      <c r="L68" s="49">
        <v>240000</v>
      </c>
      <c r="M68" s="49"/>
      <c r="N68" s="49"/>
      <c r="O68" s="49"/>
      <c r="P68" s="110"/>
      <c r="Q68" s="49"/>
      <c r="R68" s="49"/>
      <c r="S68" s="49"/>
      <c r="T68" s="49"/>
      <c r="U68" s="49"/>
      <c r="V68" s="49"/>
      <c r="W68" s="49"/>
    </row>
    <row r="69" s="1" customFormat="1" ht="18.75" customHeight="1" spans="1:23">
      <c r="A69" s="129" t="s">
        <v>48</v>
      </c>
      <c r="B69" s="22" t="s">
        <v>248</v>
      </c>
      <c r="C69" s="23" t="s">
        <v>249</v>
      </c>
      <c r="D69" s="22" t="s">
        <v>128</v>
      </c>
      <c r="E69" s="22" t="s">
        <v>129</v>
      </c>
      <c r="F69" s="22" t="s">
        <v>238</v>
      </c>
      <c r="G69" s="22" t="s">
        <v>239</v>
      </c>
      <c r="H69" s="49">
        <v>240000</v>
      </c>
      <c r="I69" s="49">
        <v>240000</v>
      </c>
      <c r="J69" s="49"/>
      <c r="K69" s="49"/>
      <c r="L69" s="49">
        <v>240000</v>
      </c>
      <c r="M69" s="49"/>
      <c r="N69" s="49"/>
      <c r="O69" s="49"/>
      <c r="P69" s="110"/>
      <c r="Q69" s="49"/>
      <c r="R69" s="49"/>
      <c r="S69" s="49"/>
      <c r="T69" s="49"/>
      <c r="U69" s="49"/>
      <c r="V69" s="49"/>
      <c r="W69" s="49"/>
    </row>
    <row r="70" s="1" customFormat="1" ht="18.75" customHeight="1" spans="1:23">
      <c r="A70" s="129" t="s">
        <v>48</v>
      </c>
      <c r="B70" s="22" t="s">
        <v>248</v>
      </c>
      <c r="C70" s="23" t="s">
        <v>249</v>
      </c>
      <c r="D70" s="22" t="s">
        <v>128</v>
      </c>
      <c r="E70" s="22" t="s">
        <v>129</v>
      </c>
      <c r="F70" s="22" t="s">
        <v>238</v>
      </c>
      <c r="G70" s="22" t="s">
        <v>239</v>
      </c>
      <c r="H70" s="49">
        <v>300000</v>
      </c>
      <c r="I70" s="49">
        <v>300000</v>
      </c>
      <c r="J70" s="49"/>
      <c r="K70" s="49"/>
      <c r="L70" s="49">
        <v>300000</v>
      </c>
      <c r="M70" s="49"/>
      <c r="N70" s="49"/>
      <c r="O70" s="49"/>
      <c r="P70" s="110"/>
      <c r="Q70" s="49"/>
      <c r="R70" s="49"/>
      <c r="S70" s="49"/>
      <c r="T70" s="49"/>
      <c r="U70" s="49"/>
      <c r="V70" s="49"/>
      <c r="W70" s="49"/>
    </row>
    <row r="71" s="1" customFormat="1" ht="18.75" customHeight="1" spans="1:23">
      <c r="A71" s="129" t="s">
        <v>48</v>
      </c>
      <c r="B71" s="22" t="s">
        <v>250</v>
      </c>
      <c r="C71" s="23" t="s">
        <v>251</v>
      </c>
      <c r="D71" s="22" t="s">
        <v>128</v>
      </c>
      <c r="E71" s="22" t="s">
        <v>129</v>
      </c>
      <c r="F71" s="22" t="s">
        <v>238</v>
      </c>
      <c r="G71" s="22" t="s">
        <v>239</v>
      </c>
      <c r="H71" s="49">
        <v>230400</v>
      </c>
      <c r="I71" s="49">
        <v>230400</v>
      </c>
      <c r="J71" s="49"/>
      <c r="K71" s="49"/>
      <c r="L71" s="49">
        <v>230400</v>
      </c>
      <c r="M71" s="49"/>
      <c r="N71" s="49"/>
      <c r="O71" s="49"/>
      <c r="P71" s="110"/>
      <c r="Q71" s="49"/>
      <c r="R71" s="49"/>
      <c r="S71" s="49"/>
      <c r="T71" s="49"/>
      <c r="U71" s="49"/>
      <c r="V71" s="49"/>
      <c r="W71" s="49"/>
    </row>
    <row r="72" s="1" customFormat="1" ht="18.75" customHeight="1" spans="1:23">
      <c r="A72" s="129" t="s">
        <v>48</v>
      </c>
      <c r="B72" s="22" t="s">
        <v>250</v>
      </c>
      <c r="C72" s="23" t="s">
        <v>251</v>
      </c>
      <c r="D72" s="22" t="s">
        <v>128</v>
      </c>
      <c r="E72" s="22" t="s">
        <v>129</v>
      </c>
      <c r="F72" s="22" t="s">
        <v>238</v>
      </c>
      <c r="G72" s="22" t="s">
        <v>239</v>
      </c>
      <c r="H72" s="49">
        <v>240000</v>
      </c>
      <c r="I72" s="49">
        <v>240000</v>
      </c>
      <c r="J72" s="49"/>
      <c r="K72" s="49"/>
      <c r="L72" s="49">
        <v>240000</v>
      </c>
      <c r="M72" s="49"/>
      <c r="N72" s="49"/>
      <c r="O72" s="49"/>
      <c r="P72" s="110"/>
      <c r="Q72" s="49"/>
      <c r="R72" s="49"/>
      <c r="S72" s="49"/>
      <c r="T72" s="49"/>
      <c r="U72" s="49"/>
      <c r="V72" s="49"/>
      <c r="W72" s="49"/>
    </row>
    <row r="73" s="1" customFormat="1" ht="18.75" customHeight="1" spans="1:23">
      <c r="A73" s="129" t="s">
        <v>48</v>
      </c>
      <c r="B73" s="22" t="s">
        <v>250</v>
      </c>
      <c r="C73" s="23" t="s">
        <v>251</v>
      </c>
      <c r="D73" s="22" t="s">
        <v>128</v>
      </c>
      <c r="E73" s="22" t="s">
        <v>129</v>
      </c>
      <c r="F73" s="22" t="s">
        <v>238</v>
      </c>
      <c r="G73" s="22" t="s">
        <v>239</v>
      </c>
      <c r="H73" s="49">
        <v>900000</v>
      </c>
      <c r="I73" s="49">
        <v>900000</v>
      </c>
      <c r="J73" s="49"/>
      <c r="K73" s="49"/>
      <c r="L73" s="49">
        <v>900000</v>
      </c>
      <c r="M73" s="49"/>
      <c r="N73" s="49"/>
      <c r="O73" s="49"/>
      <c r="P73" s="110"/>
      <c r="Q73" s="49"/>
      <c r="R73" s="49"/>
      <c r="S73" s="49"/>
      <c r="T73" s="49"/>
      <c r="U73" s="49"/>
      <c r="V73" s="49"/>
      <c r="W73" s="49"/>
    </row>
    <row r="74" s="1" customFormat="1" ht="18.75" customHeight="1" spans="1:23">
      <c r="A74" s="129" t="s">
        <v>48</v>
      </c>
      <c r="B74" s="22" t="s">
        <v>252</v>
      </c>
      <c r="C74" s="23" t="s">
        <v>253</v>
      </c>
      <c r="D74" s="22" t="s">
        <v>128</v>
      </c>
      <c r="E74" s="22" t="s">
        <v>129</v>
      </c>
      <c r="F74" s="22" t="s">
        <v>238</v>
      </c>
      <c r="G74" s="22" t="s">
        <v>239</v>
      </c>
      <c r="H74" s="49">
        <v>288000</v>
      </c>
      <c r="I74" s="49">
        <v>288000</v>
      </c>
      <c r="J74" s="49"/>
      <c r="K74" s="49"/>
      <c r="L74" s="49">
        <v>288000</v>
      </c>
      <c r="M74" s="49"/>
      <c r="N74" s="49"/>
      <c r="O74" s="49"/>
      <c r="P74" s="110"/>
      <c r="Q74" s="49"/>
      <c r="R74" s="49"/>
      <c r="S74" s="49"/>
      <c r="T74" s="49"/>
      <c r="U74" s="49"/>
      <c r="V74" s="49"/>
      <c r="W74" s="49"/>
    </row>
    <row r="75" s="1" customFormat="1" ht="18.75" customHeight="1" spans="1:23">
      <c r="A75" s="129" t="s">
        <v>48</v>
      </c>
      <c r="B75" s="22" t="s">
        <v>252</v>
      </c>
      <c r="C75" s="23" t="s">
        <v>253</v>
      </c>
      <c r="D75" s="22" t="s">
        <v>128</v>
      </c>
      <c r="E75" s="22" t="s">
        <v>129</v>
      </c>
      <c r="F75" s="22" t="s">
        <v>238</v>
      </c>
      <c r="G75" s="22" t="s">
        <v>239</v>
      </c>
      <c r="H75" s="49">
        <v>201600</v>
      </c>
      <c r="I75" s="49">
        <v>201600</v>
      </c>
      <c r="J75" s="49"/>
      <c r="K75" s="49"/>
      <c r="L75" s="49">
        <v>201600</v>
      </c>
      <c r="M75" s="49"/>
      <c r="N75" s="49"/>
      <c r="O75" s="49"/>
      <c r="P75" s="110"/>
      <c r="Q75" s="49"/>
      <c r="R75" s="49"/>
      <c r="S75" s="49"/>
      <c r="T75" s="49"/>
      <c r="U75" s="49"/>
      <c r="V75" s="49"/>
      <c r="W75" s="49"/>
    </row>
    <row r="76" s="1" customFormat="1" ht="18.75" customHeight="1" spans="1:23">
      <c r="A76" s="129" t="s">
        <v>48</v>
      </c>
      <c r="B76" s="22" t="s">
        <v>252</v>
      </c>
      <c r="C76" s="23" t="s">
        <v>253</v>
      </c>
      <c r="D76" s="22" t="s">
        <v>128</v>
      </c>
      <c r="E76" s="22" t="s">
        <v>129</v>
      </c>
      <c r="F76" s="22" t="s">
        <v>238</v>
      </c>
      <c r="G76" s="22" t="s">
        <v>239</v>
      </c>
      <c r="H76" s="49">
        <v>276000</v>
      </c>
      <c r="I76" s="49">
        <v>276000</v>
      </c>
      <c r="J76" s="49"/>
      <c r="K76" s="49"/>
      <c r="L76" s="49">
        <v>276000</v>
      </c>
      <c r="M76" s="49"/>
      <c r="N76" s="49"/>
      <c r="O76" s="49"/>
      <c r="P76" s="110"/>
      <c r="Q76" s="49"/>
      <c r="R76" s="49"/>
      <c r="S76" s="49"/>
      <c r="T76" s="49"/>
      <c r="U76" s="49"/>
      <c r="V76" s="49"/>
      <c r="W76" s="49"/>
    </row>
    <row r="77" s="1" customFormat="1" ht="18.75" customHeight="1" spans="1:23">
      <c r="A77" s="129" t="s">
        <v>48</v>
      </c>
      <c r="B77" s="22" t="s">
        <v>254</v>
      </c>
      <c r="C77" s="23" t="s">
        <v>255</v>
      </c>
      <c r="D77" s="22" t="s">
        <v>128</v>
      </c>
      <c r="E77" s="22" t="s">
        <v>129</v>
      </c>
      <c r="F77" s="22" t="s">
        <v>216</v>
      </c>
      <c r="G77" s="22" t="s">
        <v>217</v>
      </c>
      <c r="H77" s="49">
        <v>250000</v>
      </c>
      <c r="I77" s="49">
        <v>250000</v>
      </c>
      <c r="J77" s="49"/>
      <c r="K77" s="49"/>
      <c r="L77" s="49">
        <v>250000</v>
      </c>
      <c r="M77" s="49"/>
      <c r="N77" s="49"/>
      <c r="O77" s="49"/>
      <c r="P77" s="110"/>
      <c r="Q77" s="49"/>
      <c r="R77" s="49"/>
      <c r="S77" s="49"/>
      <c r="T77" s="49"/>
      <c r="U77" s="49"/>
      <c r="V77" s="49"/>
      <c r="W77" s="49"/>
    </row>
    <row r="78" s="1" customFormat="1" ht="18.75" customHeight="1" spans="1:23">
      <c r="A78" s="129" t="s">
        <v>48</v>
      </c>
      <c r="B78" s="22" t="s">
        <v>256</v>
      </c>
      <c r="C78" s="23" t="s">
        <v>257</v>
      </c>
      <c r="D78" s="22" t="s">
        <v>128</v>
      </c>
      <c r="E78" s="22" t="s">
        <v>129</v>
      </c>
      <c r="F78" s="22" t="s">
        <v>216</v>
      </c>
      <c r="G78" s="22" t="s">
        <v>217</v>
      </c>
      <c r="H78" s="49">
        <v>44000</v>
      </c>
      <c r="I78" s="49">
        <v>44000</v>
      </c>
      <c r="J78" s="49"/>
      <c r="K78" s="49"/>
      <c r="L78" s="49">
        <v>44000</v>
      </c>
      <c r="M78" s="49"/>
      <c r="N78" s="49"/>
      <c r="O78" s="49"/>
      <c r="P78" s="110"/>
      <c r="Q78" s="49"/>
      <c r="R78" s="49"/>
      <c r="S78" s="49"/>
      <c r="T78" s="49"/>
      <c r="U78" s="49"/>
      <c r="V78" s="49"/>
      <c r="W78" s="49"/>
    </row>
    <row r="79" s="1" customFormat="1" ht="18.75" customHeight="1" spans="1:23">
      <c r="A79" s="129" t="s">
        <v>48</v>
      </c>
      <c r="B79" s="22" t="s">
        <v>258</v>
      </c>
      <c r="C79" s="23" t="s">
        <v>165</v>
      </c>
      <c r="D79" s="22" t="s">
        <v>66</v>
      </c>
      <c r="E79" s="22" t="s">
        <v>67</v>
      </c>
      <c r="F79" s="22" t="s">
        <v>259</v>
      </c>
      <c r="G79" s="22" t="s">
        <v>165</v>
      </c>
      <c r="H79" s="49">
        <v>8880</v>
      </c>
      <c r="I79" s="49">
        <v>8880</v>
      </c>
      <c r="J79" s="49"/>
      <c r="K79" s="49"/>
      <c r="L79" s="49">
        <v>8880</v>
      </c>
      <c r="M79" s="49"/>
      <c r="N79" s="49"/>
      <c r="O79" s="49"/>
      <c r="P79" s="110"/>
      <c r="Q79" s="49"/>
      <c r="R79" s="49"/>
      <c r="S79" s="49"/>
      <c r="T79" s="49"/>
      <c r="U79" s="49"/>
      <c r="V79" s="49"/>
      <c r="W79" s="49"/>
    </row>
    <row r="80" s="1" customFormat="1" ht="18.75" customHeight="1" spans="1:23">
      <c r="A80" s="129" t="s">
        <v>48</v>
      </c>
      <c r="B80" s="22" t="s">
        <v>258</v>
      </c>
      <c r="C80" s="23" t="s">
        <v>165</v>
      </c>
      <c r="D80" s="22" t="s">
        <v>68</v>
      </c>
      <c r="E80" s="22" t="s">
        <v>69</v>
      </c>
      <c r="F80" s="22" t="s">
        <v>259</v>
      </c>
      <c r="G80" s="22" t="s">
        <v>165</v>
      </c>
      <c r="H80" s="49">
        <v>8210</v>
      </c>
      <c r="I80" s="49">
        <v>8210</v>
      </c>
      <c r="J80" s="49"/>
      <c r="K80" s="49"/>
      <c r="L80" s="49">
        <v>8210</v>
      </c>
      <c r="M80" s="49"/>
      <c r="N80" s="49"/>
      <c r="O80" s="49"/>
      <c r="P80" s="110"/>
      <c r="Q80" s="49"/>
      <c r="R80" s="49"/>
      <c r="S80" s="49"/>
      <c r="T80" s="49"/>
      <c r="U80" s="49"/>
      <c r="V80" s="49"/>
      <c r="W80" s="49"/>
    </row>
    <row r="81" s="1" customFormat="1" ht="18.75" customHeight="1" spans="1:23">
      <c r="A81" s="129" t="s">
        <v>48</v>
      </c>
      <c r="B81" s="22" t="s">
        <v>260</v>
      </c>
      <c r="C81" s="23" t="s">
        <v>261</v>
      </c>
      <c r="D81" s="22" t="s">
        <v>128</v>
      </c>
      <c r="E81" s="22" t="s">
        <v>129</v>
      </c>
      <c r="F81" s="22" t="s">
        <v>262</v>
      </c>
      <c r="G81" s="22" t="s">
        <v>263</v>
      </c>
      <c r="H81" s="49">
        <v>192000</v>
      </c>
      <c r="I81" s="49">
        <v>192000</v>
      </c>
      <c r="J81" s="49"/>
      <c r="K81" s="49"/>
      <c r="L81" s="49">
        <v>192000</v>
      </c>
      <c r="M81" s="49"/>
      <c r="N81" s="49"/>
      <c r="O81" s="49"/>
      <c r="P81" s="110"/>
      <c r="Q81" s="49"/>
      <c r="R81" s="49"/>
      <c r="S81" s="49"/>
      <c r="T81" s="49"/>
      <c r="U81" s="49"/>
      <c r="V81" s="49"/>
      <c r="W81" s="49"/>
    </row>
    <row r="82" s="1" customFormat="1" ht="18.75" customHeight="1" spans="1:23">
      <c r="A82" s="129" t="s">
        <v>48</v>
      </c>
      <c r="B82" s="22" t="s">
        <v>264</v>
      </c>
      <c r="C82" s="23" t="s">
        <v>265</v>
      </c>
      <c r="D82" s="22" t="s">
        <v>128</v>
      </c>
      <c r="E82" s="22" t="s">
        <v>129</v>
      </c>
      <c r="F82" s="22" t="s">
        <v>195</v>
      </c>
      <c r="G82" s="22" t="s">
        <v>196</v>
      </c>
      <c r="H82" s="49">
        <v>40000</v>
      </c>
      <c r="I82" s="49">
        <v>40000</v>
      </c>
      <c r="J82" s="49"/>
      <c r="K82" s="49"/>
      <c r="L82" s="49">
        <v>40000</v>
      </c>
      <c r="M82" s="49"/>
      <c r="N82" s="49"/>
      <c r="O82" s="49"/>
      <c r="P82" s="110"/>
      <c r="Q82" s="49"/>
      <c r="R82" s="49"/>
      <c r="S82" s="49"/>
      <c r="T82" s="49"/>
      <c r="U82" s="49"/>
      <c r="V82" s="49"/>
      <c r="W82" s="49"/>
    </row>
    <row r="83" s="1" customFormat="1" ht="18.75" customHeight="1" spans="1:23">
      <c r="A83" s="129" t="s">
        <v>48</v>
      </c>
      <c r="B83" s="22" t="s">
        <v>264</v>
      </c>
      <c r="C83" s="23" t="s">
        <v>265</v>
      </c>
      <c r="D83" s="22" t="s">
        <v>128</v>
      </c>
      <c r="E83" s="22" t="s">
        <v>129</v>
      </c>
      <c r="F83" s="22" t="s">
        <v>195</v>
      </c>
      <c r="G83" s="22" t="s">
        <v>196</v>
      </c>
      <c r="H83" s="49">
        <v>60400</v>
      </c>
      <c r="I83" s="49">
        <v>60400</v>
      </c>
      <c r="J83" s="49"/>
      <c r="K83" s="49"/>
      <c r="L83" s="49">
        <v>60400</v>
      </c>
      <c r="M83" s="49"/>
      <c r="N83" s="49"/>
      <c r="O83" s="49"/>
      <c r="P83" s="110"/>
      <c r="Q83" s="49"/>
      <c r="R83" s="49"/>
      <c r="S83" s="49"/>
      <c r="T83" s="49"/>
      <c r="U83" s="49"/>
      <c r="V83" s="49"/>
      <c r="W83" s="49"/>
    </row>
    <row r="84" s="1" customFormat="1" ht="18.75" customHeight="1" spans="1:23">
      <c r="A84" s="129" t="s">
        <v>48</v>
      </c>
      <c r="B84" s="22" t="s">
        <v>264</v>
      </c>
      <c r="C84" s="23" t="s">
        <v>265</v>
      </c>
      <c r="D84" s="22" t="s">
        <v>128</v>
      </c>
      <c r="E84" s="22" t="s">
        <v>129</v>
      </c>
      <c r="F84" s="22" t="s">
        <v>195</v>
      </c>
      <c r="G84" s="22" t="s">
        <v>196</v>
      </c>
      <c r="H84" s="49">
        <v>8000</v>
      </c>
      <c r="I84" s="49">
        <v>8000</v>
      </c>
      <c r="J84" s="49"/>
      <c r="K84" s="49"/>
      <c r="L84" s="49">
        <v>8000</v>
      </c>
      <c r="M84" s="49"/>
      <c r="N84" s="49"/>
      <c r="O84" s="49"/>
      <c r="P84" s="110"/>
      <c r="Q84" s="49"/>
      <c r="R84" s="49"/>
      <c r="S84" s="49"/>
      <c r="T84" s="49"/>
      <c r="U84" s="49"/>
      <c r="V84" s="49"/>
      <c r="W84" s="49"/>
    </row>
    <row r="85" s="1" customFormat="1" ht="18.75" customHeight="1" spans="1:23">
      <c r="A85" s="129" t="s">
        <v>48</v>
      </c>
      <c r="B85" s="22" t="s">
        <v>266</v>
      </c>
      <c r="C85" s="23" t="s">
        <v>267</v>
      </c>
      <c r="D85" s="22" t="s">
        <v>68</v>
      </c>
      <c r="E85" s="22" t="s">
        <v>69</v>
      </c>
      <c r="F85" s="22" t="s">
        <v>268</v>
      </c>
      <c r="G85" s="22" t="s">
        <v>269</v>
      </c>
      <c r="H85" s="49">
        <v>444444</v>
      </c>
      <c r="I85" s="49">
        <v>444444</v>
      </c>
      <c r="J85" s="49"/>
      <c r="K85" s="49"/>
      <c r="L85" s="49">
        <v>444444</v>
      </c>
      <c r="M85" s="49"/>
      <c r="N85" s="49"/>
      <c r="O85" s="49"/>
      <c r="P85" s="110"/>
      <c r="Q85" s="49"/>
      <c r="R85" s="49"/>
      <c r="S85" s="49"/>
      <c r="T85" s="49"/>
      <c r="U85" s="49"/>
      <c r="V85" s="49"/>
      <c r="W85" s="49"/>
    </row>
    <row r="86" s="1" customFormat="1" ht="18.75" customHeight="1" spans="1:23">
      <c r="A86" s="129" t="s">
        <v>48</v>
      </c>
      <c r="B86" s="22" t="s">
        <v>266</v>
      </c>
      <c r="C86" s="23" t="s">
        <v>267</v>
      </c>
      <c r="D86" s="22" t="s">
        <v>68</v>
      </c>
      <c r="E86" s="22" t="s">
        <v>69</v>
      </c>
      <c r="F86" s="22" t="s">
        <v>268</v>
      </c>
      <c r="G86" s="22" t="s">
        <v>269</v>
      </c>
      <c r="H86" s="49">
        <v>132756</v>
      </c>
      <c r="I86" s="49">
        <v>132756</v>
      </c>
      <c r="J86" s="49"/>
      <c r="K86" s="49"/>
      <c r="L86" s="49">
        <v>132756</v>
      </c>
      <c r="M86" s="49"/>
      <c r="N86" s="49"/>
      <c r="O86" s="49"/>
      <c r="P86" s="110"/>
      <c r="Q86" s="49"/>
      <c r="R86" s="49"/>
      <c r="S86" s="49"/>
      <c r="T86" s="49"/>
      <c r="U86" s="49"/>
      <c r="V86" s="49"/>
      <c r="W86" s="49"/>
    </row>
    <row r="87" s="1" customFormat="1" ht="18.75" customHeight="1" spans="1:23">
      <c r="A87" s="129" t="s">
        <v>48</v>
      </c>
      <c r="B87" s="22" t="s">
        <v>266</v>
      </c>
      <c r="C87" s="23" t="s">
        <v>267</v>
      </c>
      <c r="D87" s="22" t="s">
        <v>68</v>
      </c>
      <c r="E87" s="22" t="s">
        <v>69</v>
      </c>
      <c r="F87" s="22" t="s">
        <v>268</v>
      </c>
      <c r="G87" s="22" t="s">
        <v>269</v>
      </c>
      <c r="H87" s="49">
        <v>88800</v>
      </c>
      <c r="I87" s="49">
        <v>88800</v>
      </c>
      <c r="J87" s="49"/>
      <c r="K87" s="49"/>
      <c r="L87" s="49">
        <v>88800</v>
      </c>
      <c r="M87" s="49"/>
      <c r="N87" s="49"/>
      <c r="O87" s="49"/>
      <c r="P87" s="110"/>
      <c r="Q87" s="49"/>
      <c r="R87" s="49"/>
      <c r="S87" s="49"/>
      <c r="T87" s="49"/>
      <c r="U87" s="49"/>
      <c r="V87" s="49"/>
      <c r="W87" s="49"/>
    </row>
    <row r="88" s="1" customFormat="1" ht="18.75" customHeight="1" spans="1:23">
      <c r="A88" s="129" t="s">
        <v>48</v>
      </c>
      <c r="B88" s="22" t="s">
        <v>270</v>
      </c>
      <c r="C88" s="23" t="s">
        <v>271</v>
      </c>
      <c r="D88" s="22" t="s">
        <v>68</v>
      </c>
      <c r="E88" s="22" t="s">
        <v>69</v>
      </c>
      <c r="F88" s="22" t="s">
        <v>187</v>
      </c>
      <c r="G88" s="22" t="s">
        <v>188</v>
      </c>
      <c r="H88" s="49">
        <v>1803576</v>
      </c>
      <c r="I88" s="49">
        <v>1803576</v>
      </c>
      <c r="J88" s="49"/>
      <c r="K88" s="49"/>
      <c r="L88" s="49">
        <v>1803576</v>
      </c>
      <c r="M88" s="49"/>
      <c r="N88" s="49"/>
      <c r="O88" s="49"/>
      <c r="P88" s="110"/>
      <c r="Q88" s="49"/>
      <c r="R88" s="49"/>
      <c r="S88" s="49"/>
      <c r="T88" s="49"/>
      <c r="U88" s="49"/>
      <c r="V88" s="49"/>
      <c r="W88" s="49"/>
    </row>
    <row r="89" s="1" customFormat="1" ht="18.75" customHeight="1" spans="1:23">
      <c r="A89" s="129" t="s">
        <v>48</v>
      </c>
      <c r="B89" s="22" t="s">
        <v>270</v>
      </c>
      <c r="C89" s="23" t="s">
        <v>271</v>
      </c>
      <c r="D89" s="22" t="s">
        <v>68</v>
      </c>
      <c r="E89" s="22" t="s">
        <v>69</v>
      </c>
      <c r="F89" s="22" t="s">
        <v>189</v>
      </c>
      <c r="G89" s="22" t="s">
        <v>190</v>
      </c>
      <c r="H89" s="49">
        <v>222000</v>
      </c>
      <c r="I89" s="49">
        <v>222000</v>
      </c>
      <c r="J89" s="49"/>
      <c r="K89" s="49"/>
      <c r="L89" s="49">
        <v>222000</v>
      </c>
      <c r="M89" s="49"/>
      <c r="N89" s="49"/>
      <c r="O89" s="49"/>
      <c r="P89" s="110"/>
      <c r="Q89" s="49"/>
      <c r="R89" s="49"/>
      <c r="S89" s="49"/>
      <c r="T89" s="49"/>
      <c r="U89" s="49"/>
      <c r="V89" s="49"/>
      <c r="W89" s="49"/>
    </row>
    <row r="90" s="1" customFormat="1" ht="18.75" customHeight="1" spans="1:23">
      <c r="A90" s="129" t="s">
        <v>48</v>
      </c>
      <c r="B90" s="22" t="s">
        <v>270</v>
      </c>
      <c r="C90" s="23" t="s">
        <v>271</v>
      </c>
      <c r="D90" s="22" t="s">
        <v>68</v>
      </c>
      <c r="E90" s="22" t="s">
        <v>69</v>
      </c>
      <c r="F90" s="22" t="s">
        <v>189</v>
      </c>
      <c r="G90" s="22" t="s">
        <v>190</v>
      </c>
      <c r="H90" s="49">
        <v>211560</v>
      </c>
      <c r="I90" s="49">
        <v>211560</v>
      </c>
      <c r="J90" s="49"/>
      <c r="K90" s="49"/>
      <c r="L90" s="49">
        <v>211560</v>
      </c>
      <c r="M90" s="49"/>
      <c r="N90" s="49"/>
      <c r="O90" s="49"/>
      <c r="P90" s="110"/>
      <c r="Q90" s="49"/>
      <c r="R90" s="49"/>
      <c r="S90" s="49"/>
      <c r="T90" s="49"/>
      <c r="U90" s="49"/>
      <c r="V90" s="49"/>
      <c r="W90" s="49"/>
    </row>
    <row r="91" s="1" customFormat="1" ht="18.75" customHeight="1" spans="1:23">
      <c r="A91" s="129" t="s">
        <v>48</v>
      </c>
      <c r="B91" s="22" t="s">
        <v>270</v>
      </c>
      <c r="C91" s="23" t="s">
        <v>271</v>
      </c>
      <c r="D91" s="22" t="s">
        <v>68</v>
      </c>
      <c r="E91" s="22" t="s">
        <v>69</v>
      </c>
      <c r="F91" s="22" t="s">
        <v>191</v>
      </c>
      <c r="G91" s="22" t="s">
        <v>192</v>
      </c>
      <c r="H91" s="49">
        <v>11100</v>
      </c>
      <c r="I91" s="49">
        <v>11100</v>
      </c>
      <c r="J91" s="49"/>
      <c r="K91" s="49"/>
      <c r="L91" s="49">
        <v>11100</v>
      </c>
      <c r="M91" s="49"/>
      <c r="N91" s="49"/>
      <c r="O91" s="49"/>
      <c r="P91" s="110"/>
      <c r="Q91" s="49"/>
      <c r="R91" s="49"/>
      <c r="S91" s="49"/>
      <c r="T91" s="49"/>
      <c r="U91" s="49"/>
      <c r="V91" s="49"/>
      <c r="W91" s="49"/>
    </row>
    <row r="92" s="1" customFormat="1" ht="18.75" customHeight="1" spans="1:23">
      <c r="A92" s="129" t="s">
        <v>48</v>
      </c>
      <c r="B92" s="22" t="s">
        <v>270</v>
      </c>
      <c r="C92" s="23" t="s">
        <v>271</v>
      </c>
      <c r="D92" s="22" t="s">
        <v>68</v>
      </c>
      <c r="E92" s="22" t="s">
        <v>69</v>
      </c>
      <c r="F92" s="22" t="s">
        <v>268</v>
      </c>
      <c r="G92" s="22" t="s">
        <v>269</v>
      </c>
      <c r="H92" s="49">
        <v>1110000</v>
      </c>
      <c r="I92" s="49">
        <v>1110000</v>
      </c>
      <c r="J92" s="49"/>
      <c r="K92" s="49"/>
      <c r="L92" s="49">
        <v>1110000</v>
      </c>
      <c r="M92" s="49"/>
      <c r="N92" s="49"/>
      <c r="O92" s="49"/>
      <c r="P92" s="110"/>
      <c r="Q92" s="49"/>
      <c r="R92" s="49"/>
      <c r="S92" s="49"/>
      <c r="T92" s="49"/>
      <c r="U92" s="49"/>
      <c r="V92" s="49"/>
      <c r="W92" s="49"/>
    </row>
    <row r="93" s="1" customFormat="1" ht="18.75" customHeight="1" spans="1:23">
      <c r="A93" s="129" t="s">
        <v>48</v>
      </c>
      <c r="B93" s="22" t="s">
        <v>270</v>
      </c>
      <c r="C93" s="23" t="s">
        <v>271</v>
      </c>
      <c r="D93" s="22" t="s">
        <v>68</v>
      </c>
      <c r="E93" s="22" t="s">
        <v>69</v>
      </c>
      <c r="F93" s="22" t="s">
        <v>268</v>
      </c>
      <c r="G93" s="22" t="s">
        <v>269</v>
      </c>
      <c r="H93" s="49">
        <v>582120</v>
      </c>
      <c r="I93" s="49">
        <v>582120</v>
      </c>
      <c r="J93" s="49"/>
      <c r="K93" s="49"/>
      <c r="L93" s="49">
        <v>582120</v>
      </c>
      <c r="M93" s="49"/>
      <c r="N93" s="49"/>
      <c r="O93" s="49"/>
      <c r="P93" s="110"/>
      <c r="Q93" s="49"/>
      <c r="R93" s="49"/>
      <c r="S93" s="49"/>
      <c r="T93" s="49"/>
      <c r="U93" s="49"/>
      <c r="V93" s="49"/>
      <c r="W93" s="49"/>
    </row>
    <row r="94" s="1" customFormat="1" ht="18.75" customHeight="1" spans="1:23">
      <c r="A94" s="25" t="s">
        <v>31</v>
      </c>
      <c r="B94" s="25"/>
      <c r="C94" s="25"/>
      <c r="D94" s="25"/>
      <c r="E94" s="25"/>
      <c r="F94" s="25"/>
      <c r="G94" s="25"/>
      <c r="H94" s="49">
        <v>16418762.7</v>
      </c>
      <c r="I94" s="49">
        <v>16418762.7</v>
      </c>
      <c r="J94" s="49"/>
      <c r="K94" s="49"/>
      <c r="L94" s="49">
        <v>16418762.7</v>
      </c>
      <c r="M94" s="49"/>
      <c r="N94" s="49"/>
      <c r="O94" s="49"/>
      <c r="P94" s="49"/>
      <c r="Q94" s="49"/>
      <c r="R94" s="49"/>
      <c r="S94" s="49"/>
      <c r="T94" s="49"/>
      <c r="U94" s="49"/>
      <c r="V94" s="49"/>
      <c r="W94" s="49"/>
    </row>
  </sheetData>
  <mergeCells count="30">
    <mergeCell ref="A3:W3"/>
    <mergeCell ref="A4:G4"/>
    <mergeCell ref="H5:W5"/>
    <mergeCell ref="I6:M6"/>
    <mergeCell ref="N6:P6"/>
    <mergeCell ref="R6:W6"/>
    <mergeCell ref="A94:G94"/>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1"/>
  <sheetViews>
    <sheetView showZeros="0" workbookViewId="0">
      <pane ySplit="1" topLeftCell="A2" activePane="bottomLeft" state="frozen"/>
      <selection/>
      <selection pane="bottomLeft" activeCell="A4" sqref="A4:I4"/>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E2" s="3"/>
      <c r="F2" s="3"/>
      <c r="G2" s="3"/>
      <c r="H2" s="3"/>
      <c r="U2" s="123"/>
      <c r="W2" s="63" t="s">
        <v>272</v>
      </c>
    </row>
    <row r="3" ht="27.75" customHeight="1" spans="1:23">
      <c r="A3" s="26" t="s">
        <v>273</v>
      </c>
      <c r="B3" s="26"/>
      <c r="C3" s="26"/>
      <c r="D3" s="26"/>
      <c r="E3" s="26"/>
      <c r="F3" s="26"/>
      <c r="G3" s="26"/>
      <c r="H3" s="26"/>
      <c r="I3" s="26"/>
      <c r="J3" s="26"/>
      <c r="K3" s="26"/>
      <c r="L3" s="26"/>
      <c r="M3" s="26"/>
      <c r="N3" s="26"/>
      <c r="O3" s="26"/>
      <c r="P3" s="26"/>
      <c r="Q3" s="26"/>
      <c r="R3" s="26"/>
      <c r="S3" s="26"/>
      <c r="T3" s="26"/>
      <c r="U3" s="26"/>
      <c r="V3" s="26"/>
      <c r="W3" s="26"/>
    </row>
    <row r="4" ht="13.5" customHeight="1" spans="1:23">
      <c r="A4" s="6" t="str">
        <f>"单位名称："&amp;"元江哈尼族彝族傣族自治县红河街道"</f>
        <v>单位名称：元江哈尼族彝族傣族自治县红河街道</v>
      </c>
      <c r="B4" s="124" t="str">
        <f t="shared" ref="A4:B4" si="0">"单位名称："&amp;"绩效评价中心"</f>
        <v>单位名称：绩效评价中心</v>
      </c>
      <c r="C4" s="124"/>
      <c r="D4" s="124"/>
      <c r="E4" s="124"/>
      <c r="F4" s="124"/>
      <c r="G4" s="124"/>
      <c r="H4" s="124"/>
      <c r="I4" s="124"/>
      <c r="J4" s="8"/>
      <c r="K4" s="8"/>
      <c r="L4" s="8"/>
      <c r="M4" s="8"/>
      <c r="N4" s="8"/>
      <c r="O4" s="8"/>
      <c r="P4" s="8"/>
      <c r="Q4" s="8"/>
      <c r="U4" s="123"/>
      <c r="W4" s="117" t="s">
        <v>161</v>
      </c>
    </row>
    <row r="5" ht="21.75" customHeight="1" spans="1:23">
      <c r="A5" s="10" t="s">
        <v>274</v>
      </c>
      <c r="B5" s="10" t="s">
        <v>171</v>
      </c>
      <c r="C5" s="10" t="s">
        <v>172</v>
      </c>
      <c r="D5" s="10" t="s">
        <v>275</v>
      </c>
      <c r="E5" s="11" t="s">
        <v>173</v>
      </c>
      <c r="F5" s="11" t="s">
        <v>174</v>
      </c>
      <c r="G5" s="11" t="s">
        <v>175</v>
      </c>
      <c r="H5" s="11" t="s">
        <v>176</v>
      </c>
      <c r="I5" s="72" t="s">
        <v>31</v>
      </c>
      <c r="J5" s="72" t="s">
        <v>276</v>
      </c>
      <c r="K5" s="72"/>
      <c r="L5" s="72"/>
      <c r="M5" s="72"/>
      <c r="N5" s="125" t="s">
        <v>178</v>
      </c>
      <c r="O5" s="125"/>
      <c r="P5" s="125"/>
      <c r="Q5" s="11" t="s">
        <v>37</v>
      </c>
      <c r="R5" s="12" t="s">
        <v>54</v>
      </c>
      <c r="S5" s="13"/>
      <c r="T5" s="13"/>
      <c r="U5" s="13"/>
      <c r="V5" s="13"/>
      <c r="W5" s="14"/>
    </row>
    <row r="6" ht="21.75" customHeight="1" spans="1:23">
      <c r="A6" s="15"/>
      <c r="B6" s="15"/>
      <c r="C6" s="15"/>
      <c r="D6" s="15"/>
      <c r="E6" s="16"/>
      <c r="F6" s="16"/>
      <c r="G6" s="16"/>
      <c r="H6" s="16"/>
      <c r="I6" s="72"/>
      <c r="J6" s="56" t="s">
        <v>34</v>
      </c>
      <c r="K6" s="56"/>
      <c r="L6" s="56" t="s">
        <v>35</v>
      </c>
      <c r="M6" s="56" t="s">
        <v>36</v>
      </c>
      <c r="N6" s="126" t="s">
        <v>34</v>
      </c>
      <c r="O6" s="126" t="s">
        <v>35</v>
      </c>
      <c r="P6" s="126" t="s">
        <v>36</v>
      </c>
      <c r="Q6" s="16"/>
      <c r="R6" s="11" t="s">
        <v>33</v>
      </c>
      <c r="S6" s="11" t="s">
        <v>44</v>
      </c>
      <c r="T6" s="11" t="s">
        <v>184</v>
      </c>
      <c r="U6" s="11" t="s">
        <v>40</v>
      </c>
      <c r="V6" s="11" t="s">
        <v>41</v>
      </c>
      <c r="W6" s="11" t="s">
        <v>42</v>
      </c>
    </row>
    <row r="7" ht="40.5" customHeight="1" spans="1:23">
      <c r="A7" s="18"/>
      <c r="B7" s="18"/>
      <c r="C7" s="18"/>
      <c r="D7" s="18"/>
      <c r="E7" s="19"/>
      <c r="F7" s="19"/>
      <c r="G7" s="19"/>
      <c r="H7" s="19"/>
      <c r="I7" s="72"/>
      <c r="J7" s="56" t="s">
        <v>33</v>
      </c>
      <c r="K7" s="56" t="s">
        <v>277</v>
      </c>
      <c r="L7" s="56"/>
      <c r="M7" s="56"/>
      <c r="N7" s="19"/>
      <c r="O7" s="19"/>
      <c r="P7" s="19"/>
      <c r="Q7" s="19"/>
      <c r="R7" s="19"/>
      <c r="S7" s="19"/>
      <c r="T7" s="19"/>
      <c r="U7" s="20"/>
      <c r="V7" s="19"/>
      <c r="W7" s="19"/>
    </row>
    <row r="8" ht="15" customHeight="1" spans="1:23">
      <c r="A8" s="21">
        <v>1</v>
      </c>
      <c r="B8" s="21">
        <v>2</v>
      </c>
      <c r="C8" s="21">
        <v>3</v>
      </c>
      <c r="D8" s="21">
        <v>4</v>
      </c>
      <c r="E8" s="21">
        <v>5</v>
      </c>
      <c r="F8" s="21">
        <v>6</v>
      </c>
      <c r="G8" s="21">
        <v>7</v>
      </c>
      <c r="H8" s="21">
        <v>8</v>
      </c>
      <c r="I8" s="21">
        <v>9</v>
      </c>
      <c r="J8" s="21">
        <v>10</v>
      </c>
      <c r="K8" s="21">
        <v>11</v>
      </c>
      <c r="L8" s="21">
        <v>12</v>
      </c>
      <c r="M8" s="21">
        <v>13</v>
      </c>
      <c r="N8" s="21">
        <v>14</v>
      </c>
      <c r="O8" s="21">
        <v>15</v>
      </c>
      <c r="P8" s="21">
        <v>16</v>
      </c>
      <c r="Q8" s="21">
        <v>17</v>
      </c>
      <c r="R8" s="21">
        <v>18</v>
      </c>
      <c r="S8" s="21">
        <v>19</v>
      </c>
      <c r="T8" s="21">
        <v>20</v>
      </c>
      <c r="U8" s="21">
        <v>21</v>
      </c>
      <c r="V8" s="21">
        <v>22</v>
      </c>
      <c r="W8" s="21">
        <v>23</v>
      </c>
    </row>
    <row r="9" s="1" customFormat="1" ht="18.75" customHeight="1" spans="1:23">
      <c r="A9" s="22"/>
      <c r="B9" s="22"/>
      <c r="C9" s="23" t="s">
        <v>278</v>
      </c>
      <c r="D9" s="22"/>
      <c r="E9" s="22"/>
      <c r="F9" s="22"/>
      <c r="G9" s="22"/>
      <c r="H9" s="22"/>
      <c r="I9" s="24">
        <v>345800</v>
      </c>
      <c r="J9" s="24">
        <v>345800</v>
      </c>
      <c r="K9" s="24">
        <v>345800</v>
      </c>
      <c r="L9" s="24"/>
      <c r="M9" s="24"/>
      <c r="N9" s="24"/>
      <c r="O9" s="24"/>
      <c r="P9" s="24"/>
      <c r="Q9" s="24"/>
      <c r="R9" s="24"/>
      <c r="S9" s="24"/>
      <c r="T9" s="24"/>
      <c r="U9" s="24"/>
      <c r="V9" s="24"/>
      <c r="W9" s="24"/>
    </row>
    <row r="10" s="1" customFormat="1" ht="18.75" customHeight="1" spans="1:23">
      <c r="A10" s="22" t="s">
        <v>279</v>
      </c>
      <c r="B10" s="22" t="s">
        <v>280</v>
      </c>
      <c r="C10" s="23" t="s">
        <v>278</v>
      </c>
      <c r="D10" s="22" t="s">
        <v>48</v>
      </c>
      <c r="E10" s="22" t="s">
        <v>66</v>
      </c>
      <c r="F10" s="22" t="s">
        <v>67</v>
      </c>
      <c r="G10" s="22" t="s">
        <v>281</v>
      </c>
      <c r="H10" s="22" t="s">
        <v>282</v>
      </c>
      <c r="I10" s="24">
        <v>135000</v>
      </c>
      <c r="J10" s="24">
        <v>135000</v>
      </c>
      <c r="K10" s="24">
        <v>135000</v>
      </c>
      <c r="L10" s="24"/>
      <c r="M10" s="24"/>
      <c r="N10" s="24"/>
      <c r="O10" s="24"/>
      <c r="P10" s="24"/>
      <c r="Q10" s="24"/>
      <c r="R10" s="24"/>
      <c r="S10" s="24"/>
      <c r="T10" s="24"/>
      <c r="U10" s="24"/>
      <c r="V10" s="24"/>
      <c r="W10" s="24"/>
    </row>
    <row r="11" s="1" customFormat="1" ht="18.75" customHeight="1" spans="1:23">
      <c r="A11" s="22" t="s">
        <v>279</v>
      </c>
      <c r="B11" s="22" t="s">
        <v>280</v>
      </c>
      <c r="C11" s="23" t="s">
        <v>278</v>
      </c>
      <c r="D11" s="22" t="s">
        <v>48</v>
      </c>
      <c r="E11" s="22" t="s">
        <v>66</v>
      </c>
      <c r="F11" s="22" t="s">
        <v>67</v>
      </c>
      <c r="G11" s="22" t="s">
        <v>283</v>
      </c>
      <c r="H11" s="22" t="s">
        <v>284</v>
      </c>
      <c r="I11" s="24">
        <v>1000</v>
      </c>
      <c r="J11" s="24">
        <v>1000</v>
      </c>
      <c r="K11" s="24">
        <v>1000</v>
      </c>
      <c r="L11" s="24"/>
      <c r="M11" s="24"/>
      <c r="N11" s="24"/>
      <c r="O11" s="24"/>
      <c r="P11" s="110"/>
      <c r="Q11" s="24"/>
      <c r="R11" s="24"/>
      <c r="S11" s="24"/>
      <c r="T11" s="24"/>
      <c r="U11" s="24"/>
      <c r="V11" s="24"/>
      <c r="W11" s="24"/>
    </row>
    <row r="12" s="1" customFormat="1" ht="18.75" customHeight="1" spans="1:23">
      <c r="A12" s="22" t="s">
        <v>279</v>
      </c>
      <c r="B12" s="22" t="s">
        <v>280</v>
      </c>
      <c r="C12" s="23" t="s">
        <v>278</v>
      </c>
      <c r="D12" s="22" t="s">
        <v>48</v>
      </c>
      <c r="E12" s="22" t="s">
        <v>66</v>
      </c>
      <c r="F12" s="22" t="s">
        <v>67</v>
      </c>
      <c r="G12" s="22" t="s">
        <v>283</v>
      </c>
      <c r="H12" s="22" t="s">
        <v>284</v>
      </c>
      <c r="I12" s="24">
        <v>209800</v>
      </c>
      <c r="J12" s="24">
        <v>209800</v>
      </c>
      <c r="K12" s="24">
        <v>209800</v>
      </c>
      <c r="L12" s="24"/>
      <c r="M12" s="24"/>
      <c r="N12" s="24"/>
      <c r="O12" s="24"/>
      <c r="P12" s="110"/>
      <c r="Q12" s="24"/>
      <c r="R12" s="24"/>
      <c r="S12" s="24"/>
      <c r="T12" s="24"/>
      <c r="U12" s="24"/>
      <c r="V12" s="24"/>
      <c r="W12" s="24"/>
    </row>
    <row r="13" s="1" customFormat="1" ht="18.75" customHeight="1" spans="1:23">
      <c r="A13" s="110"/>
      <c r="B13" s="110"/>
      <c r="C13" s="23" t="s">
        <v>285</v>
      </c>
      <c r="D13" s="110"/>
      <c r="E13" s="110"/>
      <c r="F13" s="110"/>
      <c r="G13" s="110"/>
      <c r="H13" s="110"/>
      <c r="I13" s="24">
        <v>35010</v>
      </c>
      <c r="J13" s="24">
        <v>35010</v>
      </c>
      <c r="K13" s="24">
        <v>35010</v>
      </c>
      <c r="L13" s="24"/>
      <c r="M13" s="24"/>
      <c r="N13" s="24"/>
      <c r="O13" s="24"/>
      <c r="P13" s="110"/>
      <c r="Q13" s="24"/>
      <c r="R13" s="24"/>
      <c r="S13" s="24"/>
      <c r="T13" s="24"/>
      <c r="U13" s="24"/>
      <c r="V13" s="24"/>
      <c r="W13" s="24"/>
    </row>
    <row r="14" s="1" customFormat="1" ht="18.75" customHeight="1" spans="1:23">
      <c r="A14" s="22" t="s">
        <v>286</v>
      </c>
      <c r="B14" s="22" t="s">
        <v>287</v>
      </c>
      <c r="C14" s="23" t="s">
        <v>285</v>
      </c>
      <c r="D14" s="22" t="s">
        <v>48</v>
      </c>
      <c r="E14" s="22" t="s">
        <v>96</v>
      </c>
      <c r="F14" s="22" t="s">
        <v>97</v>
      </c>
      <c r="G14" s="22" t="s">
        <v>238</v>
      </c>
      <c r="H14" s="22" t="s">
        <v>239</v>
      </c>
      <c r="I14" s="24">
        <v>35010</v>
      </c>
      <c r="J14" s="24">
        <v>35010</v>
      </c>
      <c r="K14" s="24">
        <v>35010</v>
      </c>
      <c r="L14" s="24"/>
      <c r="M14" s="24"/>
      <c r="N14" s="24"/>
      <c r="O14" s="24"/>
      <c r="P14" s="110"/>
      <c r="Q14" s="24"/>
      <c r="R14" s="24"/>
      <c r="S14" s="24"/>
      <c r="T14" s="24"/>
      <c r="U14" s="24"/>
      <c r="V14" s="24"/>
      <c r="W14" s="24"/>
    </row>
    <row r="15" s="1" customFormat="1" ht="18.75" customHeight="1" spans="1:23">
      <c r="A15" s="110"/>
      <c r="B15" s="110"/>
      <c r="C15" s="23" t="s">
        <v>288</v>
      </c>
      <c r="D15" s="110"/>
      <c r="E15" s="110"/>
      <c r="F15" s="110"/>
      <c r="G15" s="110"/>
      <c r="H15" s="110"/>
      <c r="I15" s="24">
        <v>65640</v>
      </c>
      <c r="J15" s="24">
        <v>65640</v>
      </c>
      <c r="K15" s="24">
        <v>65640</v>
      </c>
      <c r="L15" s="24"/>
      <c r="M15" s="24"/>
      <c r="N15" s="24"/>
      <c r="O15" s="24"/>
      <c r="P15" s="110"/>
      <c r="Q15" s="24"/>
      <c r="R15" s="24"/>
      <c r="S15" s="24"/>
      <c r="T15" s="24"/>
      <c r="U15" s="24"/>
      <c r="V15" s="24"/>
      <c r="W15" s="24"/>
    </row>
    <row r="16" s="1" customFormat="1" ht="18.75" customHeight="1" spans="1:23">
      <c r="A16" s="22" t="s">
        <v>289</v>
      </c>
      <c r="B16" s="22" t="s">
        <v>290</v>
      </c>
      <c r="C16" s="23" t="s">
        <v>288</v>
      </c>
      <c r="D16" s="22" t="s">
        <v>48</v>
      </c>
      <c r="E16" s="22" t="s">
        <v>66</v>
      </c>
      <c r="F16" s="22" t="s">
        <v>67</v>
      </c>
      <c r="G16" s="22" t="s">
        <v>283</v>
      </c>
      <c r="H16" s="22" t="s">
        <v>284</v>
      </c>
      <c r="I16" s="24">
        <v>15640</v>
      </c>
      <c r="J16" s="24">
        <v>15640</v>
      </c>
      <c r="K16" s="24">
        <v>15640</v>
      </c>
      <c r="L16" s="24"/>
      <c r="M16" s="24"/>
      <c r="N16" s="24"/>
      <c r="O16" s="24"/>
      <c r="P16" s="110"/>
      <c r="Q16" s="24"/>
      <c r="R16" s="24"/>
      <c r="S16" s="24"/>
      <c r="T16" s="24"/>
      <c r="U16" s="24"/>
      <c r="V16" s="24"/>
      <c r="W16" s="24"/>
    </row>
    <row r="17" s="1" customFormat="1" ht="18.75" customHeight="1" spans="1:23">
      <c r="A17" s="22" t="s">
        <v>289</v>
      </c>
      <c r="B17" s="22" t="s">
        <v>290</v>
      </c>
      <c r="C17" s="23" t="s">
        <v>288</v>
      </c>
      <c r="D17" s="22" t="s">
        <v>48</v>
      </c>
      <c r="E17" s="22" t="s">
        <v>66</v>
      </c>
      <c r="F17" s="22" t="s">
        <v>67</v>
      </c>
      <c r="G17" s="22" t="s">
        <v>283</v>
      </c>
      <c r="H17" s="22" t="s">
        <v>284</v>
      </c>
      <c r="I17" s="24">
        <v>20000</v>
      </c>
      <c r="J17" s="24">
        <v>20000</v>
      </c>
      <c r="K17" s="24">
        <v>20000</v>
      </c>
      <c r="L17" s="24"/>
      <c r="M17" s="24"/>
      <c r="N17" s="24"/>
      <c r="O17" s="24"/>
      <c r="P17" s="110"/>
      <c r="Q17" s="24"/>
      <c r="R17" s="24"/>
      <c r="S17" s="24"/>
      <c r="T17" s="24"/>
      <c r="U17" s="24"/>
      <c r="V17" s="24"/>
      <c r="W17" s="24"/>
    </row>
    <row r="18" s="1" customFormat="1" ht="18.75" customHeight="1" spans="1:23">
      <c r="A18" s="22" t="s">
        <v>289</v>
      </c>
      <c r="B18" s="22" t="s">
        <v>290</v>
      </c>
      <c r="C18" s="23" t="s">
        <v>288</v>
      </c>
      <c r="D18" s="22" t="s">
        <v>48</v>
      </c>
      <c r="E18" s="22" t="s">
        <v>66</v>
      </c>
      <c r="F18" s="22" t="s">
        <v>67</v>
      </c>
      <c r="G18" s="22" t="s">
        <v>283</v>
      </c>
      <c r="H18" s="22" t="s">
        <v>284</v>
      </c>
      <c r="I18" s="24">
        <v>30000</v>
      </c>
      <c r="J18" s="24">
        <v>30000</v>
      </c>
      <c r="K18" s="24">
        <v>30000</v>
      </c>
      <c r="L18" s="24"/>
      <c r="M18" s="24"/>
      <c r="N18" s="24"/>
      <c r="O18" s="24"/>
      <c r="P18" s="110"/>
      <c r="Q18" s="24"/>
      <c r="R18" s="24"/>
      <c r="S18" s="24"/>
      <c r="T18" s="24"/>
      <c r="U18" s="24"/>
      <c r="V18" s="24"/>
      <c r="W18" s="24"/>
    </row>
    <row r="19" s="1" customFormat="1" ht="18.75" customHeight="1" spans="1:23">
      <c r="A19" s="110"/>
      <c r="B19" s="110"/>
      <c r="C19" s="23" t="s">
        <v>291</v>
      </c>
      <c r="D19" s="110"/>
      <c r="E19" s="110"/>
      <c r="F19" s="110"/>
      <c r="G19" s="110"/>
      <c r="H19" s="110"/>
      <c r="I19" s="24">
        <v>665000</v>
      </c>
      <c r="J19" s="24"/>
      <c r="K19" s="24"/>
      <c r="L19" s="24"/>
      <c r="M19" s="24"/>
      <c r="N19" s="24"/>
      <c r="O19" s="24"/>
      <c r="P19" s="110"/>
      <c r="Q19" s="24"/>
      <c r="R19" s="24">
        <v>665000</v>
      </c>
      <c r="S19" s="24"/>
      <c r="T19" s="24"/>
      <c r="U19" s="24">
        <v>615000</v>
      </c>
      <c r="V19" s="24"/>
      <c r="W19" s="24">
        <v>50000</v>
      </c>
    </row>
    <row r="20" s="1" customFormat="1" ht="18.75" customHeight="1" spans="1:23">
      <c r="A20" s="22" t="s">
        <v>279</v>
      </c>
      <c r="B20" s="22" t="s">
        <v>292</v>
      </c>
      <c r="C20" s="23" t="s">
        <v>291</v>
      </c>
      <c r="D20" s="22" t="s">
        <v>48</v>
      </c>
      <c r="E20" s="22" t="s">
        <v>66</v>
      </c>
      <c r="F20" s="22" t="s">
        <v>67</v>
      </c>
      <c r="G20" s="22" t="s">
        <v>283</v>
      </c>
      <c r="H20" s="22" t="s">
        <v>284</v>
      </c>
      <c r="I20" s="24">
        <v>10000</v>
      </c>
      <c r="J20" s="24"/>
      <c r="K20" s="24"/>
      <c r="L20" s="24"/>
      <c r="M20" s="24"/>
      <c r="N20" s="24"/>
      <c r="O20" s="24"/>
      <c r="P20" s="110"/>
      <c r="Q20" s="24"/>
      <c r="R20" s="24">
        <v>10000</v>
      </c>
      <c r="S20" s="24"/>
      <c r="T20" s="24"/>
      <c r="U20" s="24">
        <v>10000</v>
      </c>
      <c r="V20" s="24"/>
      <c r="W20" s="24"/>
    </row>
    <row r="21" s="1" customFormat="1" ht="18.75" customHeight="1" spans="1:23">
      <c r="A21" s="22" t="s">
        <v>279</v>
      </c>
      <c r="B21" s="22" t="s">
        <v>292</v>
      </c>
      <c r="C21" s="23" t="s">
        <v>291</v>
      </c>
      <c r="D21" s="22" t="s">
        <v>48</v>
      </c>
      <c r="E21" s="22" t="s">
        <v>66</v>
      </c>
      <c r="F21" s="22" t="s">
        <v>67</v>
      </c>
      <c r="G21" s="22" t="s">
        <v>283</v>
      </c>
      <c r="H21" s="22" t="s">
        <v>284</v>
      </c>
      <c r="I21" s="24">
        <v>10000</v>
      </c>
      <c r="J21" s="24"/>
      <c r="K21" s="24"/>
      <c r="L21" s="24"/>
      <c r="M21" s="24"/>
      <c r="N21" s="24"/>
      <c r="O21" s="24"/>
      <c r="P21" s="110"/>
      <c r="Q21" s="24"/>
      <c r="R21" s="24">
        <v>10000</v>
      </c>
      <c r="S21" s="24"/>
      <c r="T21" s="24"/>
      <c r="U21" s="24">
        <v>10000</v>
      </c>
      <c r="V21" s="24"/>
      <c r="W21" s="24"/>
    </row>
    <row r="22" s="1" customFormat="1" ht="18.75" customHeight="1" spans="1:23">
      <c r="A22" s="22" t="s">
        <v>279</v>
      </c>
      <c r="B22" s="22" t="s">
        <v>292</v>
      </c>
      <c r="C22" s="23" t="s">
        <v>291</v>
      </c>
      <c r="D22" s="22" t="s">
        <v>48</v>
      </c>
      <c r="E22" s="22" t="s">
        <v>66</v>
      </c>
      <c r="F22" s="22" t="s">
        <v>67</v>
      </c>
      <c r="G22" s="22" t="s">
        <v>283</v>
      </c>
      <c r="H22" s="22" t="s">
        <v>284</v>
      </c>
      <c r="I22" s="24">
        <v>50000</v>
      </c>
      <c r="J22" s="24"/>
      <c r="K22" s="24"/>
      <c r="L22" s="24"/>
      <c r="M22" s="24"/>
      <c r="N22" s="24"/>
      <c r="O22" s="24"/>
      <c r="P22" s="110"/>
      <c r="Q22" s="24"/>
      <c r="R22" s="24">
        <v>50000</v>
      </c>
      <c r="S22" s="24"/>
      <c r="T22" s="24"/>
      <c r="U22" s="24">
        <v>50000</v>
      </c>
      <c r="V22" s="24"/>
      <c r="W22" s="24"/>
    </row>
    <row r="23" s="1" customFormat="1" ht="18.75" customHeight="1" spans="1:23">
      <c r="A23" s="22" t="s">
        <v>279</v>
      </c>
      <c r="B23" s="22" t="s">
        <v>292</v>
      </c>
      <c r="C23" s="23" t="s">
        <v>291</v>
      </c>
      <c r="D23" s="22" t="s">
        <v>48</v>
      </c>
      <c r="E23" s="22" t="s">
        <v>66</v>
      </c>
      <c r="F23" s="22" t="s">
        <v>67</v>
      </c>
      <c r="G23" s="22" t="s">
        <v>283</v>
      </c>
      <c r="H23" s="22" t="s">
        <v>284</v>
      </c>
      <c r="I23" s="24">
        <v>10000</v>
      </c>
      <c r="J23" s="24"/>
      <c r="K23" s="24"/>
      <c r="L23" s="24"/>
      <c r="M23" s="24"/>
      <c r="N23" s="24"/>
      <c r="O23" s="24"/>
      <c r="P23" s="110"/>
      <c r="Q23" s="24"/>
      <c r="R23" s="24">
        <v>10000</v>
      </c>
      <c r="S23" s="24"/>
      <c r="T23" s="24"/>
      <c r="U23" s="24">
        <v>10000</v>
      </c>
      <c r="V23" s="24"/>
      <c r="W23" s="24"/>
    </row>
    <row r="24" s="1" customFormat="1" ht="18.75" customHeight="1" spans="1:23">
      <c r="A24" s="22" t="s">
        <v>279</v>
      </c>
      <c r="B24" s="22" t="s">
        <v>292</v>
      </c>
      <c r="C24" s="23" t="s">
        <v>291</v>
      </c>
      <c r="D24" s="22" t="s">
        <v>48</v>
      </c>
      <c r="E24" s="22" t="s">
        <v>66</v>
      </c>
      <c r="F24" s="22" t="s">
        <v>67</v>
      </c>
      <c r="G24" s="22" t="s">
        <v>283</v>
      </c>
      <c r="H24" s="22" t="s">
        <v>284</v>
      </c>
      <c r="I24" s="24">
        <v>10000</v>
      </c>
      <c r="J24" s="24"/>
      <c r="K24" s="24"/>
      <c r="L24" s="24"/>
      <c r="M24" s="24"/>
      <c r="N24" s="24"/>
      <c r="O24" s="24"/>
      <c r="P24" s="110"/>
      <c r="Q24" s="24"/>
      <c r="R24" s="24">
        <v>10000</v>
      </c>
      <c r="S24" s="24"/>
      <c r="T24" s="24"/>
      <c r="U24" s="24">
        <v>10000</v>
      </c>
      <c r="V24" s="24"/>
      <c r="W24" s="24"/>
    </row>
    <row r="25" s="1" customFormat="1" ht="18.75" customHeight="1" spans="1:23">
      <c r="A25" s="22" t="s">
        <v>279</v>
      </c>
      <c r="B25" s="22" t="s">
        <v>292</v>
      </c>
      <c r="C25" s="23" t="s">
        <v>291</v>
      </c>
      <c r="D25" s="22" t="s">
        <v>48</v>
      </c>
      <c r="E25" s="22" t="s">
        <v>66</v>
      </c>
      <c r="F25" s="22" t="s">
        <v>67</v>
      </c>
      <c r="G25" s="22" t="s">
        <v>283</v>
      </c>
      <c r="H25" s="22" t="s">
        <v>284</v>
      </c>
      <c r="I25" s="24">
        <v>50000</v>
      </c>
      <c r="J25" s="24"/>
      <c r="K25" s="24"/>
      <c r="L25" s="24"/>
      <c r="M25" s="24"/>
      <c r="N25" s="24"/>
      <c r="O25" s="24"/>
      <c r="P25" s="110"/>
      <c r="Q25" s="24"/>
      <c r="R25" s="24">
        <v>50000</v>
      </c>
      <c r="S25" s="24"/>
      <c r="T25" s="24"/>
      <c r="U25" s="24"/>
      <c r="V25" s="24"/>
      <c r="W25" s="24">
        <v>50000</v>
      </c>
    </row>
    <row r="26" s="1" customFormat="1" ht="18.75" customHeight="1" spans="1:23">
      <c r="A26" s="22" t="s">
        <v>279</v>
      </c>
      <c r="B26" s="22" t="s">
        <v>292</v>
      </c>
      <c r="C26" s="23" t="s">
        <v>291</v>
      </c>
      <c r="D26" s="22" t="s">
        <v>48</v>
      </c>
      <c r="E26" s="22" t="s">
        <v>66</v>
      </c>
      <c r="F26" s="22" t="s">
        <v>67</v>
      </c>
      <c r="G26" s="22" t="s">
        <v>283</v>
      </c>
      <c r="H26" s="22" t="s">
        <v>284</v>
      </c>
      <c r="I26" s="24">
        <v>12000</v>
      </c>
      <c r="J26" s="24"/>
      <c r="K26" s="24"/>
      <c r="L26" s="24"/>
      <c r="M26" s="24"/>
      <c r="N26" s="24"/>
      <c r="O26" s="24"/>
      <c r="P26" s="110"/>
      <c r="Q26" s="24"/>
      <c r="R26" s="24">
        <v>12000</v>
      </c>
      <c r="S26" s="24"/>
      <c r="T26" s="24"/>
      <c r="U26" s="24">
        <v>12000</v>
      </c>
      <c r="V26" s="24"/>
      <c r="W26" s="24"/>
    </row>
    <row r="27" s="1" customFormat="1" ht="18.75" customHeight="1" spans="1:23">
      <c r="A27" s="22" t="s">
        <v>279</v>
      </c>
      <c r="B27" s="22" t="s">
        <v>292</v>
      </c>
      <c r="C27" s="23" t="s">
        <v>291</v>
      </c>
      <c r="D27" s="22" t="s">
        <v>48</v>
      </c>
      <c r="E27" s="22" t="s">
        <v>66</v>
      </c>
      <c r="F27" s="22" t="s">
        <v>67</v>
      </c>
      <c r="G27" s="22" t="s">
        <v>283</v>
      </c>
      <c r="H27" s="22" t="s">
        <v>284</v>
      </c>
      <c r="I27" s="24">
        <v>30000</v>
      </c>
      <c r="J27" s="24"/>
      <c r="K27" s="24"/>
      <c r="L27" s="24"/>
      <c r="M27" s="24"/>
      <c r="N27" s="24"/>
      <c r="O27" s="24"/>
      <c r="P27" s="110"/>
      <c r="Q27" s="24"/>
      <c r="R27" s="24">
        <v>30000</v>
      </c>
      <c r="S27" s="24"/>
      <c r="T27" s="24"/>
      <c r="U27" s="24">
        <v>30000</v>
      </c>
      <c r="V27" s="24"/>
      <c r="W27" s="24"/>
    </row>
    <row r="28" s="1" customFormat="1" ht="18.75" customHeight="1" spans="1:23">
      <c r="A28" s="22" t="s">
        <v>279</v>
      </c>
      <c r="B28" s="22" t="s">
        <v>292</v>
      </c>
      <c r="C28" s="23" t="s">
        <v>291</v>
      </c>
      <c r="D28" s="22" t="s">
        <v>48</v>
      </c>
      <c r="E28" s="22" t="s">
        <v>66</v>
      </c>
      <c r="F28" s="22" t="s">
        <v>67</v>
      </c>
      <c r="G28" s="22" t="s">
        <v>283</v>
      </c>
      <c r="H28" s="22" t="s">
        <v>284</v>
      </c>
      <c r="I28" s="24">
        <v>10000</v>
      </c>
      <c r="J28" s="24"/>
      <c r="K28" s="24"/>
      <c r="L28" s="24"/>
      <c r="M28" s="24"/>
      <c r="N28" s="24"/>
      <c r="O28" s="24"/>
      <c r="P28" s="110"/>
      <c r="Q28" s="24"/>
      <c r="R28" s="24">
        <v>10000</v>
      </c>
      <c r="S28" s="24"/>
      <c r="T28" s="24"/>
      <c r="U28" s="24">
        <v>10000</v>
      </c>
      <c r="V28" s="24"/>
      <c r="W28" s="24"/>
    </row>
    <row r="29" s="1" customFormat="1" ht="18.75" customHeight="1" spans="1:23">
      <c r="A29" s="22" t="s">
        <v>279</v>
      </c>
      <c r="B29" s="22" t="s">
        <v>292</v>
      </c>
      <c r="C29" s="23" t="s">
        <v>291</v>
      </c>
      <c r="D29" s="22" t="s">
        <v>48</v>
      </c>
      <c r="E29" s="22" t="s">
        <v>66</v>
      </c>
      <c r="F29" s="22" t="s">
        <v>67</v>
      </c>
      <c r="G29" s="22" t="s">
        <v>283</v>
      </c>
      <c r="H29" s="22" t="s">
        <v>284</v>
      </c>
      <c r="I29" s="24">
        <v>20000</v>
      </c>
      <c r="J29" s="24"/>
      <c r="K29" s="24"/>
      <c r="L29" s="24"/>
      <c r="M29" s="24"/>
      <c r="N29" s="24"/>
      <c r="O29" s="24"/>
      <c r="P29" s="110"/>
      <c r="Q29" s="24"/>
      <c r="R29" s="24">
        <v>20000</v>
      </c>
      <c r="S29" s="24"/>
      <c r="T29" s="24"/>
      <c r="U29" s="24">
        <v>20000</v>
      </c>
      <c r="V29" s="24"/>
      <c r="W29" s="24"/>
    </row>
    <row r="30" s="1" customFormat="1" ht="18.75" customHeight="1" spans="1:23">
      <c r="A30" s="22" t="s">
        <v>279</v>
      </c>
      <c r="B30" s="22" t="s">
        <v>292</v>
      </c>
      <c r="C30" s="23" t="s">
        <v>291</v>
      </c>
      <c r="D30" s="22" t="s">
        <v>48</v>
      </c>
      <c r="E30" s="22" t="s">
        <v>66</v>
      </c>
      <c r="F30" s="22" t="s">
        <v>67</v>
      </c>
      <c r="G30" s="22" t="s">
        <v>283</v>
      </c>
      <c r="H30" s="22" t="s">
        <v>284</v>
      </c>
      <c r="I30" s="24">
        <v>5000</v>
      </c>
      <c r="J30" s="24"/>
      <c r="K30" s="24"/>
      <c r="L30" s="24"/>
      <c r="M30" s="24"/>
      <c r="N30" s="24"/>
      <c r="O30" s="24"/>
      <c r="P30" s="110"/>
      <c r="Q30" s="24"/>
      <c r="R30" s="24">
        <v>5000</v>
      </c>
      <c r="S30" s="24"/>
      <c r="T30" s="24"/>
      <c r="U30" s="24">
        <v>5000</v>
      </c>
      <c r="V30" s="24"/>
      <c r="W30" s="24"/>
    </row>
    <row r="31" s="1" customFormat="1" ht="18.75" customHeight="1" spans="1:23">
      <c r="A31" s="22" t="s">
        <v>279</v>
      </c>
      <c r="B31" s="22" t="s">
        <v>292</v>
      </c>
      <c r="C31" s="23" t="s">
        <v>291</v>
      </c>
      <c r="D31" s="22" t="s">
        <v>48</v>
      </c>
      <c r="E31" s="22" t="s">
        <v>66</v>
      </c>
      <c r="F31" s="22" t="s">
        <v>67</v>
      </c>
      <c r="G31" s="22" t="s">
        <v>283</v>
      </c>
      <c r="H31" s="22" t="s">
        <v>284</v>
      </c>
      <c r="I31" s="24">
        <v>1300</v>
      </c>
      <c r="J31" s="24"/>
      <c r="K31" s="24"/>
      <c r="L31" s="24"/>
      <c r="M31" s="24"/>
      <c r="N31" s="24"/>
      <c r="O31" s="24"/>
      <c r="P31" s="110"/>
      <c r="Q31" s="24"/>
      <c r="R31" s="24">
        <v>1300</v>
      </c>
      <c r="S31" s="24"/>
      <c r="T31" s="24"/>
      <c r="U31" s="24">
        <v>1300</v>
      </c>
      <c r="V31" s="24"/>
      <c r="W31" s="24"/>
    </row>
    <row r="32" s="1" customFormat="1" ht="18.75" customHeight="1" spans="1:23">
      <c r="A32" s="22" t="s">
        <v>279</v>
      </c>
      <c r="B32" s="22" t="s">
        <v>292</v>
      </c>
      <c r="C32" s="23" t="s">
        <v>291</v>
      </c>
      <c r="D32" s="22" t="s">
        <v>48</v>
      </c>
      <c r="E32" s="22" t="s">
        <v>66</v>
      </c>
      <c r="F32" s="22" t="s">
        <v>67</v>
      </c>
      <c r="G32" s="22" t="s">
        <v>283</v>
      </c>
      <c r="H32" s="22" t="s">
        <v>284</v>
      </c>
      <c r="I32" s="24">
        <v>25000</v>
      </c>
      <c r="J32" s="24"/>
      <c r="K32" s="24"/>
      <c r="L32" s="24"/>
      <c r="M32" s="24"/>
      <c r="N32" s="24"/>
      <c r="O32" s="24"/>
      <c r="P32" s="110"/>
      <c r="Q32" s="24"/>
      <c r="R32" s="24">
        <v>25000</v>
      </c>
      <c r="S32" s="24"/>
      <c r="T32" s="24"/>
      <c r="U32" s="24">
        <v>25000</v>
      </c>
      <c r="V32" s="24"/>
      <c r="W32" s="24"/>
    </row>
    <row r="33" s="1" customFormat="1" ht="18.75" customHeight="1" spans="1:23">
      <c r="A33" s="22" t="s">
        <v>279</v>
      </c>
      <c r="B33" s="22" t="s">
        <v>292</v>
      </c>
      <c r="C33" s="23" t="s">
        <v>291</v>
      </c>
      <c r="D33" s="22" t="s">
        <v>48</v>
      </c>
      <c r="E33" s="22" t="s">
        <v>66</v>
      </c>
      <c r="F33" s="22" t="s">
        <v>67</v>
      </c>
      <c r="G33" s="22" t="s">
        <v>283</v>
      </c>
      <c r="H33" s="22" t="s">
        <v>284</v>
      </c>
      <c r="I33" s="24">
        <v>2000</v>
      </c>
      <c r="J33" s="24"/>
      <c r="K33" s="24"/>
      <c r="L33" s="24"/>
      <c r="M33" s="24"/>
      <c r="N33" s="24"/>
      <c r="O33" s="24"/>
      <c r="P33" s="110"/>
      <c r="Q33" s="24"/>
      <c r="R33" s="24">
        <v>2000</v>
      </c>
      <c r="S33" s="24"/>
      <c r="T33" s="24"/>
      <c r="U33" s="24">
        <v>2000</v>
      </c>
      <c r="V33" s="24"/>
      <c r="W33" s="24"/>
    </row>
    <row r="34" s="1" customFormat="1" ht="18.75" customHeight="1" spans="1:23">
      <c r="A34" s="22" t="s">
        <v>279</v>
      </c>
      <c r="B34" s="22" t="s">
        <v>292</v>
      </c>
      <c r="C34" s="23" t="s">
        <v>291</v>
      </c>
      <c r="D34" s="22" t="s">
        <v>48</v>
      </c>
      <c r="E34" s="22" t="s">
        <v>66</v>
      </c>
      <c r="F34" s="22" t="s">
        <v>67</v>
      </c>
      <c r="G34" s="22" t="s">
        <v>283</v>
      </c>
      <c r="H34" s="22" t="s">
        <v>284</v>
      </c>
      <c r="I34" s="24">
        <v>13000</v>
      </c>
      <c r="J34" s="24"/>
      <c r="K34" s="24"/>
      <c r="L34" s="24"/>
      <c r="M34" s="24"/>
      <c r="N34" s="24"/>
      <c r="O34" s="24"/>
      <c r="P34" s="110"/>
      <c r="Q34" s="24"/>
      <c r="R34" s="24">
        <v>13000</v>
      </c>
      <c r="S34" s="24"/>
      <c r="T34" s="24"/>
      <c r="U34" s="24">
        <v>13000</v>
      </c>
      <c r="V34" s="24"/>
      <c r="W34" s="24"/>
    </row>
    <row r="35" s="1" customFormat="1" ht="18.75" customHeight="1" spans="1:23">
      <c r="A35" s="22" t="s">
        <v>279</v>
      </c>
      <c r="B35" s="22" t="s">
        <v>292</v>
      </c>
      <c r="C35" s="23" t="s">
        <v>291</v>
      </c>
      <c r="D35" s="22" t="s">
        <v>48</v>
      </c>
      <c r="E35" s="22" t="s">
        <v>66</v>
      </c>
      <c r="F35" s="22" t="s">
        <v>67</v>
      </c>
      <c r="G35" s="22" t="s">
        <v>283</v>
      </c>
      <c r="H35" s="22" t="s">
        <v>284</v>
      </c>
      <c r="I35" s="24">
        <v>2500</v>
      </c>
      <c r="J35" s="24"/>
      <c r="K35" s="24"/>
      <c r="L35" s="24"/>
      <c r="M35" s="24"/>
      <c r="N35" s="24"/>
      <c r="O35" s="24"/>
      <c r="P35" s="110"/>
      <c r="Q35" s="24"/>
      <c r="R35" s="24">
        <v>2500</v>
      </c>
      <c r="S35" s="24"/>
      <c r="T35" s="24"/>
      <c r="U35" s="24">
        <v>2500</v>
      </c>
      <c r="V35" s="24"/>
      <c r="W35" s="24"/>
    </row>
    <row r="36" s="1" customFormat="1" ht="18.75" customHeight="1" spans="1:23">
      <c r="A36" s="22" t="s">
        <v>279</v>
      </c>
      <c r="B36" s="22" t="s">
        <v>292</v>
      </c>
      <c r="C36" s="23" t="s">
        <v>291</v>
      </c>
      <c r="D36" s="22" t="s">
        <v>48</v>
      </c>
      <c r="E36" s="22" t="s">
        <v>66</v>
      </c>
      <c r="F36" s="22" t="s">
        <v>67</v>
      </c>
      <c r="G36" s="22" t="s">
        <v>283</v>
      </c>
      <c r="H36" s="22" t="s">
        <v>284</v>
      </c>
      <c r="I36" s="24">
        <v>35000</v>
      </c>
      <c r="J36" s="24"/>
      <c r="K36" s="24"/>
      <c r="L36" s="24"/>
      <c r="M36" s="24"/>
      <c r="N36" s="24"/>
      <c r="O36" s="24"/>
      <c r="P36" s="110"/>
      <c r="Q36" s="24"/>
      <c r="R36" s="24">
        <v>35000</v>
      </c>
      <c r="S36" s="24"/>
      <c r="T36" s="24"/>
      <c r="U36" s="24">
        <v>35000</v>
      </c>
      <c r="V36" s="24"/>
      <c r="W36" s="24"/>
    </row>
    <row r="37" s="1" customFormat="1" ht="18.75" customHeight="1" spans="1:23">
      <c r="A37" s="22" t="s">
        <v>279</v>
      </c>
      <c r="B37" s="22" t="s">
        <v>292</v>
      </c>
      <c r="C37" s="23" t="s">
        <v>291</v>
      </c>
      <c r="D37" s="22" t="s">
        <v>48</v>
      </c>
      <c r="E37" s="22" t="s">
        <v>66</v>
      </c>
      <c r="F37" s="22" t="s">
        <v>67</v>
      </c>
      <c r="G37" s="22" t="s">
        <v>283</v>
      </c>
      <c r="H37" s="22" t="s">
        <v>284</v>
      </c>
      <c r="I37" s="24">
        <v>8000</v>
      </c>
      <c r="J37" s="24"/>
      <c r="K37" s="24"/>
      <c r="L37" s="24"/>
      <c r="M37" s="24"/>
      <c r="N37" s="24"/>
      <c r="O37" s="24"/>
      <c r="P37" s="110"/>
      <c r="Q37" s="24"/>
      <c r="R37" s="24">
        <v>8000</v>
      </c>
      <c r="S37" s="24"/>
      <c r="T37" s="24"/>
      <c r="U37" s="24">
        <v>8000</v>
      </c>
      <c r="V37" s="24"/>
      <c r="W37" s="24"/>
    </row>
    <row r="38" s="1" customFormat="1" ht="18.75" customHeight="1" spans="1:23">
      <c r="A38" s="22" t="s">
        <v>279</v>
      </c>
      <c r="B38" s="22" t="s">
        <v>292</v>
      </c>
      <c r="C38" s="23" t="s">
        <v>291</v>
      </c>
      <c r="D38" s="22" t="s">
        <v>48</v>
      </c>
      <c r="E38" s="22" t="s">
        <v>66</v>
      </c>
      <c r="F38" s="22" t="s">
        <v>67</v>
      </c>
      <c r="G38" s="22" t="s">
        <v>283</v>
      </c>
      <c r="H38" s="22" t="s">
        <v>284</v>
      </c>
      <c r="I38" s="24">
        <v>2000</v>
      </c>
      <c r="J38" s="24"/>
      <c r="K38" s="24"/>
      <c r="L38" s="24"/>
      <c r="M38" s="24"/>
      <c r="N38" s="24"/>
      <c r="O38" s="24"/>
      <c r="P38" s="110"/>
      <c r="Q38" s="24"/>
      <c r="R38" s="24">
        <v>2000</v>
      </c>
      <c r="S38" s="24"/>
      <c r="T38" s="24"/>
      <c r="U38" s="24">
        <v>2000</v>
      </c>
      <c r="V38" s="24"/>
      <c r="W38" s="24"/>
    </row>
    <row r="39" s="1" customFormat="1" ht="18.75" customHeight="1" spans="1:23">
      <c r="A39" s="22" t="s">
        <v>279</v>
      </c>
      <c r="B39" s="22" t="s">
        <v>292</v>
      </c>
      <c r="C39" s="23" t="s">
        <v>291</v>
      </c>
      <c r="D39" s="22" t="s">
        <v>48</v>
      </c>
      <c r="E39" s="22" t="s">
        <v>66</v>
      </c>
      <c r="F39" s="22" t="s">
        <v>67</v>
      </c>
      <c r="G39" s="22" t="s">
        <v>283</v>
      </c>
      <c r="H39" s="22" t="s">
        <v>284</v>
      </c>
      <c r="I39" s="24">
        <v>6000</v>
      </c>
      <c r="J39" s="24"/>
      <c r="K39" s="24"/>
      <c r="L39" s="24"/>
      <c r="M39" s="24"/>
      <c r="N39" s="24"/>
      <c r="O39" s="24"/>
      <c r="P39" s="110"/>
      <c r="Q39" s="24"/>
      <c r="R39" s="24">
        <v>6000</v>
      </c>
      <c r="S39" s="24"/>
      <c r="T39" s="24"/>
      <c r="U39" s="24">
        <v>6000</v>
      </c>
      <c r="V39" s="24"/>
      <c r="W39" s="24"/>
    </row>
    <row r="40" s="1" customFormat="1" ht="18.75" customHeight="1" spans="1:23">
      <c r="A40" s="22" t="s">
        <v>279</v>
      </c>
      <c r="B40" s="22" t="s">
        <v>292</v>
      </c>
      <c r="C40" s="23" t="s">
        <v>291</v>
      </c>
      <c r="D40" s="22" t="s">
        <v>48</v>
      </c>
      <c r="E40" s="22" t="s">
        <v>66</v>
      </c>
      <c r="F40" s="22" t="s">
        <v>67</v>
      </c>
      <c r="G40" s="22" t="s">
        <v>283</v>
      </c>
      <c r="H40" s="22" t="s">
        <v>284</v>
      </c>
      <c r="I40" s="24">
        <v>2400</v>
      </c>
      <c r="J40" s="24"/>
      <c r="K40" s="24"/>
      <c r="L40" s="24"/>
      <c r="M40" s="24"/>
      <c r="N40" s="24"/>
      <c r="O40" s="24"/>
      <c r="P40" s="110"/>
      <c r="Q40" s="24"/>
      <c r="R40" s="24">
        <v>2400</v>
      </c>
      <c r="S40" s="24"/>
      <c r="T40" s="24"/>
      <c r="U40" s="24">
        <v>2400</v>
      </c>
      <c r="V40" s="24"/>
      <c r="W40" s="24"/>
    </row>
    <row r="41" s="1" customFormat="1" ht="18.75" customHeight="1" spans="1:23">
      <c r="A41" s="22" t="s">
        <v>279</v>
      </c>
      <c r="B41" s="22" t="s">
        <v>292</v>
      </c>
      <c r="C41" s="23" t="s">
        <v>291</v>
      </c>
      <c r="D41" s="22" t="s">
        <v>48</v>
      </c>
      <c r="E41" s="22" t="s">
        <v>66</v>
      </c>
      <c r="F41" s="22" t="s">
        <v>67</v>
      </c>
      <c r="G41" s="22" t="s">
        <v>283</v>
      </c>
      <c r="H41" s="22" t="s">
        <v>284</v>
      </c>
      <c r="I41" s="24">
        <v>5800</v>
      </c>
      <c r="J41" s="24"/>
      <c r="K41" s="24"/>
      <c r="L41" s="24"/>
      <c r="M41" s="24"/>
      <c r="N41" s="24"/>
      <c r="O41" s="24"/>
      <c r="P41" s="110"/>
      <c r="Q41" s="24"/>
      <c r="R41" s="24">
        <v>5800</v>
      </c>
      <c r="S41" s="24"/>
      <c r="T41" s="24"/>
      <c r="U41" s="24">
        <v>5800</v>
      </c>
      <c r="V41" s="24"/>
      <c r="W41" s="24"/>
    </row>
    <row r="42" s="1" customFormat="1" ht="18.75" customHeight="1" spans="1:23">
      <c r="A42" s="22" t="s">
        <v>279</v>
      </c>
      <c r="B42" s="22" t="s">
        <v>292</v>
      </c>
      <c r="C42" s="23" t="s">
        <v>291</v>
      </c>
      <c r="D42" s="22" t="s">
        <v>48</v>
      </c>
      <c r="E42" s="22" t="s">
        <v>66</v>
      </c>
      <c r="F42" s="22" t="s">
        <v>67</v>
      </c>
      <c r="G42" s="22" t="s">
        <v>283</v>
      </c>
      <c r="H42" s="22" t="s">
        <v>284</v>
      </c>
      <c r="I42" s="24">
        <v>30000</v>
      </c>
      <c r="J42" s="24"/>
      <c r="K42" s="24"/>
      <c r="L42" s="24"/>
      <c r="M42" s="24"/>
      <c r="N42" s="24"/>
      <c r="O42" s="24"/>
      <c r="P42" s="110"/>
      <c r="Q42" s="24"/>
      <c r="R42" s="24">
        <v>30000</v>
      </c>
      <c r="S42" s="24"/>
      <c r="T42" s="24"/>
      <c r="U42" s="24">
        <v>30000</v>
      </c>
      <c r="V42" s="24"/>
      <c r="W42" s="24"/>
    </row>
    <row r="43" s="1" customFormat="1" ht="18.75" customHeight="1" spans="1:23">
      <c r="A43" s="22" t="s">
        <v>279</v>
      </c>
      <c r="B43" s="22" t="s">
        <v>292</v>
      </c>
      <c r="C43" s="23" t="s">
        <v>291</v>
      </c>
      <c r="D43" s="22" t="s">
        <v>48</v>
      </c>
      <c r="E43" s="22" t="s">
        <v>66</v>
      </c>
      <c r="F43" s="22" t="s">
        <v>67</v>
      </c>
      <c r="G43" s="22" t="s">
        <v>283</v>
      </c>
      <c r="H43" s="22" t="s">
        <v>284</v>
      </c>
      <c r="I43" s="24">
        <v>20000</v>
      </c>
      <c r="J43" s="24"/>
      <c r="K43" s="24"/>
      <c r="L43" s="24"/>
      <c r="M43" s="24"/>
      <c r="N43" s="24"/>
      <c r="O43" s="24"/>
      <c r="P43" s="110"/>
      <c r="Q43" s="24"/>
      <c r="R43" s="24">
        <v>20000</v>
      </c>
      <c r="S43" s="24"/>
      <c r="T43" s="24"/>
      <c r="U43" s="24">
        <v>20000</v>
      </c>
      <c r="V43" s="24"/>
      <c r="W43" s="24"/>
    </row>
    <row r="44" s="1" customFormat="1" ht="18.75" customHeight="1" spans="1:23">
      <c r="A44" s="22" t="s">
        <v>279</v>
      </c>
      <c r="B44" s="22" t="s">
        <v>292</v>
      </c>
      <c r="C44" s="23" t="s">
        <v>291</v>
      </c>
      <c r="D44" s="22" t="s">
        <v>48</v>
      </c>
      <c r="E44" s="22" t="s">
        <v>72</v>
      </c>
      <c r="F44" s="22" t="s">
        <v>69</v>
      </c>
      <c r="G44" s="22" t="s">
        <v>283</v>
      </c>
      <c r="H44" s="22" t="s">
        <v>284</v>
      </c>
      <c r="I44" s="24">
        <v>5000</v>
      </c>
      <c r="J44" s="24"/>
      <c r="K44" s="24"/>
      <c r="L44" s="24"/>
      <c r="M44" s="24"/>
      <c r="N44" s="24"/>
      <c r="O44" s="24"/>
      <c r="P44" s="110"/>
      <c r="Q44" s="24"/>
      <c r="R44" s="24">
        <v>5000</v>
      </c>
      <c r="S44" s="24"/>
      <c r="T44" s="24"/>
      <c r="U44" s="24">
        <v>5000</v>
      </c>
      <c r="V44" s="24"/>
      <c r="W44" s="24"/>
    </row>
    <row r="45" s="1" customFormat="1" ht="18.75" customHeight="1" spans="1:23">
      <c r="A45" s="22" t="s">
        <v>279</v>
      </c>
      <c r="B45" s="22" t="s">
        <v>292</v>
      </c>
      <c r="C45" s="23" t="s">
        <v>291</v>
      </c>
      <c r="D45" s="22" t="s">
        <v>48</v>
      </c>
      <c r="E45" s="22" t="s">
        <v>75</v>
      </c>
      <c r="F45" s="22" t="s">
        <v>69</v>
      </c>
      <c r="G45" s="22" t="s">
        <v>283</v>
      </c>
      <c r="H45" s="22" t="s">
        <v>284</v>
      </c>
      <c r="I45" s="24">
        <v>10000</v>
      </c>
      <c r="J45" s="24"/>
      <c r="K45" s="24"/>
      <c r="L45" s="24"/>
      <c r="M45" s="24"/>
      <c r="N45" s="24"/>
      <c r="O45" s="24"/>
      <c r="P45" s="110"/>
      <c r="Q45" s="24"/>
      <c r="R45" s="24">
        <v>10000</v>
      </c>
      <c r="S45" s="24"/>
      <c r="T45" s="24"/>
      <c r="U45" s="24">
        <v>10000</v>
      </c>
      <c r="V45" s="24"/>
      <c r="W45" s="24"/>
    </row>
    <row r="46" s="1" customFormat="1" ht="18.75" customHeight="1" spans="1:23">
      <c r="A46" s="22" t="s">
        <v>279</v>
      </c>
      <c r="B46" s="22" t="s">
        <v>292</v>
      </c>
      <c r="C46" s="23" t="s">
        <v>291</v>
      </c>
      <c r="D46" s="22" t="s">
        <v>48</v>
      </c>
      <c r="E46" s="22" t="s">
        <v>80</v>
      </c>
      <c r="F46" s="22" t="s">
        <v>81</v>
      </c>
      <c r="G46" s="22" t="s">
        <v>283</v>
      </c>
      <c r="H46" s="22" t="s">
        <v>284</v>
      </c>
      <c r="I46" s="24">
        <v>30000</v>
      </c>
      <c r="J46" s="24"/>
      <c r="K46" s="24"/>
      <c r="L46" s="24"/>
      <c r="M46" s="24"/>
      <c r="N46" s="24"/>
      <c r="O46" s="24"/>
      <c r="P46" s="110"/>
      <c r="Q46" s="24"/>
      <c r="R46" s="24">
        <v>30000</v>
      </c>
      <c r="S46" s="24"/>
      <c r="T46" s="24"/>
      <c r="U46" s="24">
        <v>30000</v>
      </c>
      <c r="V46" s="24"/>
      <c r="W46" s="24"/>
    </row>
    <row r="47" s="1" customFormat="1" ht="18.75" customHeight="1" spans="1:23">
      <c r="A47" s="22" t="s">
        <v>279</v>
      </c>
      <c r="B47" s="22" t="s">
        <v>292</v>
      </c>
      <c r="C47" s="23" t="s">
        <v>291</v>
      </c>
      <c r="D47" s="22" t="s">
        <v>48</v>
      </c>
      <c r="E47" s="22" t="s">
        <v>112</v>
      </c>
      <c r="F47" s="22" t="s">
        <v>113</v>
      </c>
      <c r="G47" s="22" t="s">
        <v>283</v>
      </c>
      <c r="H47" s="22" t="s">
        <v>284</v>
      </c>
      <c r="I47" s="24">
        <v>10000</v>
      </c>
      <c r="J47" s="24"/>
      <c r="K47" s="24"/>
      <c r="L47" s="24"/>
      <c r="M47" s="24"/>
      <c r="N47" s="24"/>
      <c r="O47" s="24"/>
      <c r="P47" s="110"/>
      <c r="Q47" s="24"/>
      <c r="R47" s="24">
        <v>10000</v>
      </c>
      <c r="S47" s="24"/>
      <c r="T47" s="24"/>
      <c r="U47" s="24">
        <v>10000</v>
      </c>
      <c r="V47" s="24"/>
      <c r="W47" s="24"/>
    </row>
    <row r="48" s="1" customFormat="1" ht="18.75" customHeight="1" spans="1:23">
      <c r="A48" s="22" t="s">
        <v>279</v>
      </c>
      <c r="B48" s="22" t="s">
        <v>292</v>
      </c>
      <c r="C48" s="23" t="s">
        <v>291</v>
      </c>
      <c r="D48" s="22" t="s">
        <v>48</v>
      </c>
      <c r="E48" s="22" t="s">
        <v>116</v>
      </c>
      <c r="F48" s="22" t="s">
        <v>117</v>
      </c>
      <c r="G48" s="22" t="s">
        <v>283</v>
      </c>
      <c r="H48" s="22" t="s">
        <v>284</v>
      </c>
      <c r="I48" s="24">
        <v>30000</v>
      </c>
      <c r="J48" s="24"/>
      <c r="K48" s="24"/>
      <c r="L48" s="24"/>
      <c r="M48" s="24"/>
      <c r="N48" s="24"/>
      <c r="O48" s="24"/>
      <c r="P48" s="110"/>
      <c r="Q48" s="24"/>
      <c r="R48" s="24">
        <v>30000</v>
      </c>
      <c r="S48" s="24"/>
      <c r="T48" s="24"/>
      <c r="U48" s="24">
        <v>30000</v>
      </c>
      <c r="V48" s="24"/>
      <c r="W48" s="24"/>
    </row>
    <row r="49" s="1" customFormat="1" ht="18.75" customHeight="1" spans="1:23">
      <c r="A49" s="22" t="s">
        <v>279</v>
      </c>
      <c r="B49" s="22" t="s">
        <v>292</v>
      </c>
      <c r="C49" s="23" t="s">
        <v>291</v>
      </c>
      <c r="D49" s="22" t="s">
        <v>48</v>
      </c>
      <c r="E49" s="22" t="s">
        <v>116</v>
      </c>
      <c r="F49" s="22" t="s">
        <v>117</v>
      </c>
      <c r="G49" s="22" t="s">
        <v>283</v>
      </c>
      <c r="H49" s="22" t="s">
        <v>284</v>
      </c>
      <c r="I49" s="24">
        <v>20000</v>
      </c>
      <c r="J49" s="24"/>
      <c r="K49" s="24"/>
      <c r="L49" s="24"/>
      <c r="M49" s="24"/>
      <c r="N49" s="24"/>
      <c r="O49" s="24"/>
      <c r="P49" s="110"/>
      <c r="Q49" s="24"/>
      <c r="R49" s="24">
        <v>20000</v>
      </c>
      <c r="S49" s="24"/>
      <c r="T49" s="24"/>
      <c r="U49" s="24">
        <v>20000</v>
      </c>
      <c r="V49" s="24"/>
      <c r="W49" s="24"/>
    </row>
    <row r="50" s="1" customFormat="1" ht="18.75" customHeight="1" spans="1:23">
      <c r="A50" s="22" t="s">
        <v>279</v>
      </c>
      <c r="B50" s="22" t="s">
        <v>292</v>
      </c>
      <c r="C50" s="23" t="s">
        <v>291</v>
      </c>
      <c r="D50" s="22" t="s">
        <v>48</v>
      </c>
      <c r="E50" s="22" t="s">
        <v>120</v>
      </c>
      <c r="F50" s="22" t="s">
        <v>121</v>
      </c>
      <c r="G50" s="22" t="s">
        <v>283</v>
      </c>
      <c r="H50" s="22" t="s">
        <v>284</v>
      </c>
      <c r="I50" s="24">
        <v>190000</v>
      </c>
      <c r="J50" s="24"/>
      <c r="K50" s="24"/>
      <c r="L50" s="24"/>
      <c r="M50" s="24"/>
      <c r="N50" s="24"/>
      <c r="O50" s="24"/>
      <c r="P50" s="110"/>
      <c r="Q50" s="24"/>
      <c r="R50" s="24">
        <v>190000</v>
      </c>
      <c r="S50" s="24"/>
      <c r="T50" s="24"/>
      <c r="U50" s="24">
        <v>190000</v>
      </c>
      <c r="V50" s="24"/>
      <c r="W50" s="24"/>
    </row>
    <row r="51" s="1" customFormat="1" ht="18.75" customHeight="1" spans="1:23">
      <c r="A51" s="25" t="s">
        <v>31</v>
      </c>
      <c r="B51" s="25"/>
      <c r="C51" s="25"/>
      <c r="D51" s="25"/>
      <c r="E51" s="25"/>
      <c r="F51" s="25"/>
      <c r="G51" s="25"/>
      <c r="H51" s="25"/>
      <c r="I51" s="24">
        <v>1111450</v>
      </c>
      <c r="J51" s="24">
        <v>446450</v>
      </c>
      <c r="K51" s="24">
        <v>446450</v>
      </c>
      <c r="L51" s="24"/>
      <c r="M51" s="24"/>
      <c r="N51" s="24"/>
      <c r="O51" s="24"/>
      <c r="P51" s="24"/>
      <c r="Q51" s="24"/>
      <c r="R51" s="24">
        <v>665000</v>
      </c>
      <c r="S51" s="24"/>
      <c r="T51" s="24"/>
      <c r="U51" s="24">
        <v>615000</v>
      </c>
      <c r="V51" s="24"/>
      <c r="W51" s="24">
        <v>50000</v>
      </c>
    </row>
  </sheetData>
  <mergeCells count="28">
    <mergeCell ref="A3:W3"/>
    <mergeCell ref="A4:I4"/>
    <mergeCell ref="J5:M5"/>
    <mergeCell ref="N5:P5"/>
    <mergeCell ref="R5:W5"/>
    <mergeCell ref="J6:K6"/>
    <mergeCell ref="A51:H51"/>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2"/>
  <sheetViews>
    <sheetView showZeros="0" workbookViewId="0">
      <pane ySplit="1" topLeftCell="A11" activePane="bottomLeft" state="frozen"/>
      <selection/>
      <selection pane="bottomLeft" activeCell="A4" sqref="A4:H4"/>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2"/>
      <c r="B1" s="2"/>
      <c r="C1" s="2"/>
      <c r="D1" s="2"/>
      <c r="E1" s="2"/>
      <c r="F1" s="2"/>
      <c r="G1" s="2"/>
      <c r="H1" s="2"/>
      <c r="I1" s="2"/>
      <c r="J1" s="2"/>
    </row>
    <row r="2" customHeight="1" spans="1:10">
      <c r="J2" s="51" t="s">
        <v>293</v>
      </c>
    </row>
    <row r="3" ht="28.5" customHeight="1" spans="1:10">
      <c r="A3" s="52" t="s">
        <v>294</v>
      </c>
      <c r="B3" s="26"/>
      <c r="C3" s="26"/>
      <c r="D3" s="26"/>
      <c r="E3" s="26"/>
      <c r="F3" s="53"/>
      <c r="G3" s="26"/>
      <c r="H3" s="53"/>
      <c r="I3" s="53"/>
      <c r="J3" s="26"/>
    </row>
    <row r="4" ht="15" customHeight="1" spans="1:10">
      <c r="A4" s="6" t="str">
        <f>"单位名称："&amp;"元江哈尼族彝族傣族自治县红河街道"</f>
        <v>单位名称：元江哈尼族彝族傣族自治县红河街道</v>
      </c>
    </row>
    <row r="5" ht="14.25" customHeight="1" spans="1:10">
      <c r="A5" s="56" t="s">
        <v>295</v>
      </c>
      <c r="B5" s="56" t="s">
        <v>296</v>
      </c>
      <c r="C5" s="56" t="s">
        <v>297</v>
      </c>
      <c r="D5" s="56" t="s">
        <v>298</v>
      </c>
      <c r="E5" s="56" t="s">
        <v>299</v>
      </c>
      <c r="F5" s="57" t="s">
        <v>300</v>
      </c>
      <c r="G5" s="56" t="s">
        <v>301</v>
      </c>
      <c r="H5" s="57" t="s">
        <v>302</v>
      </c>
      <c r="I5" s="57" t="s">
        <v>303</v>
      </c>
      <c r="J5" s="56" t="s">
        <v>304</v>
      </c>
    </row>
    <row r="6" ht="14.25" customHeight="1" spans="1:10">
      <c r="A6" s="56">
        <v>1</v>
      </c>
      <c r="B6" s="56">
        <v>2</v>
      </c>
      <c r="C6" s="56">
        <v>3</v>
      </c>
      <c r="D6" s="56">
        <v>4</v>
      </c>
      <c r="E6" s="56">
        <v>5</v>
      </c>
      <c r="F6" s="57">
        <v>6</v>
      </c>
      <c r="G6" s="56">
        <v>7</v>
      </c>
      <c r="H6" s="57">
        <v>8</v>
      </c>
      <c r="I6" s="57">
        <v>9</v>
      </c>
      <c r="J6" s="56">
        <v>10</v>
      </c>
    </row>
    <row r="7" s="1" customFormat="1" ht="20.25" customHeight="1" spans="1:10">
      <c r="A7" s="110" t="s">
        <v>48</v>
      </c>
      <c r="B7" s="110"/>
      <c r="C7" s="110"/>
      <c r="E7" s="111"/>
      <c r="F7" s="111"/>
      <c r="G7" s="111"/>
      <c r="H7" s="111"/>
      <c r="I7" s="111"/>
      <c r="J7" s="111"/>
    </row>
    <row r="8" s="1" customFormat="1" ht="20.25" customHeight="1" spans="1:10">
      <c r="A8" s="120" t="s">
        <v>291</v>
      </c>
      <c r="B8" s="110" t="s">
        <v>305</v>
      </c>
      <c r="C8" s="114"/>
      <c r="D8" s="114"/>
      <c r="E8" s="111"/>
      <c r="F8" s="111"/>
      <c r="G8" s="111"/>
      <c r="H8" s="111"/>
      <c r="I8" s="111"/>
      <c r="J8" s="111"/>
    </row>
    <row r="9" s="1" customFormat="1" ht="20.25" customHeight="1" spans="1:10">
      <c r="A9" s="110"/>
      <c r="B9" s="110"/>
      <c r="C9" s="110" t="s">
        <v>306</v>
      </c>
      <c r="D9" s="121" t="s">
        <v>307</v>
      </c>
      <c r="E9" s="122" t="s">
        <v>308</v>
      </c>
      <c r="F9" s="113" t="s">
        <v>309</v>
      </c>
      <c r="G9" s="114" t="s">
        <v>310</v>
      </c>
      <c r="H9" s="113" t="s">
        <v>311</v>
      </c>
      <c r="I9" s="113" t="s">
        <v>312</v>
      </c>
      <c r="J9" s="122" t="s">
        <v>313</v>
      </c>
    </row>
    <row r="10" s="1" customFormat="1" ht="20.25" customHeight="1" spans="1:10">
      <c r="A10" s="110"/>
      <c r="B10" s="110"/>
      <c r="C10" s="110" t="s">
        <v>306</v>
      </c>
      <c r="D10" s="121" t="s">
        <v>314</v>
      </c>
      <c r="E10" s="122" t="s">
        <v>315</v>
      </c>
      <c r="F10" s="113" t="s">
        <v>309</v>
      </c>
      <c r="G10" s="114" t="s">
        <v>316</v>
      </c>
      <c r="H10" s="113"/>
      <c r="I10" s="113" t="s">
        <v>317</v>
      </c>
      <c r="J10" s="122" t="s">
        <v>318</v>
      </c>
    </row>
    <row r="11" s="1" customFormat="1" ht="20.25" customHeight="1" spans="1:10">
      <c r="A11" s="110"/>
      <c r="B11" s="110"/>
      <c r="C11" s="110" t="s">
        <v>319</v>
      </c>
      <c r="D11" s="121" t="s">
        <v>320</v>
      </c>
      <c r="E11" s="122" t="s">
        <v>321</v>
      </c>
      <c r="F11" s="113" t="s">
        <v>309</v>
      </c>
      <c r="G11" s="114" t="s">
        <v>154</v>
      </c>
      <c r="H11" s="113" t="s">
        <v>322</v>
      </c>
      <c r="I11" s="113" t="s">
        <v>312</v>
      </c>
      <c r="J11" s="122" t="s">
        <v>323</v>
      </c>
    </row>
    <row r="12" s="1" customFormat="1" ht="20.25" customHeight="1" spans="1:10">
      <c r="A12" s="110"/>
      <c r="B12" s="110"/>
      <c r="C12" s="110" t="s">
        <v>324</v>
      </c>
      <c r="D12" s="121" t="s">
        <v>325</v>
      </c>
      <c r="E12" s="122" t="s">
        <v>326</v>
      </c>
      <c r="F12" s="113" t="s">
        <v>327</v>
      </c>
      <c r="G12" s="114" t="s">
        <v>328</v>
      </c>
      <c r="H12" s="113" t="s">
        <v>329</v>
      </c>
      <c r="I12" s="113" t="s">
        <v>312</v>
      </c>
      <c r="J12" s="122" t="s">
        <v>330</v>
      </c>
    </row>
    <row r="13" s="1" customFormat="1" ht="20.25" customHeight="1" spans="1:10">
      <c r="A13" s="110"/>
      <c r="B13" s="110"/>
      <c r="C13" s="110" t="s">
        <v>331</v>
      </c>
      <c r="D13" s="121" t="s">
        <v>332</v>
      </c>
      <c r="E13" s="122" t="s">
        <v>333</v>
      </c>
      <c r="F13" s="113" t="s">
        <v>334</v>
      </c>
      <c r="G13" s="114" t="s">
        <v>335</v>
      </c>
      <c r="H13" s="113" t="s">
        <v>336</v>
      </c>
      <c r="I13" s="113" t="s">
        <v>312</v>
      </c>
      <c r="J13" s="122" t="s">
        <v>337</v>
      </c>
    </row>
    <row r="14" s="1" customFormat="1" ht="20.25" customHeight="1" spans="1:10">
      <c r="A14" s="120" t="s">
        <v>278</v>
      </c>
      <c r="B14" s="110" t="s">
        <v>338</v>
      </c>
      <c r="C14" s="110"/>
      <c r="D14" s="110"/>
      <c r="E14" s="110"/>
      <c r="F14" s="110"/>
      <c r="G14" s="110"/>
      <c r="H14" s="110"/>
      <c r="I14" s="110"/>
      <c r="J14" s="110"/>
    </row>
    <row r="15" s="1" customFormat="1" ht="20.25" customHeight="1" spans="1:10">
      <c r="A15" s="110"/>
      <c r="B15" s="110"/>
      <c r="C15" s="110" t="s">
        <v>306</v>
      </c>
      <c r="D15" s="121" t="s">
        <v>307</v>
      </c>
      <c r="E15" s="122" t="s">
        <v>339</v>
      </c>
      <c r="F15" s="113" t="s">
        <v>340</v>
      </c>
      <c r="G15" s="114" t="s">
        <v>328</v>
      </c>
      <c r="H15" s="113" t="s">
        <v>341</v>
      </c>
      <c r="I15" s="113" t="s">
        <v>312</v>
      </c>
      <c r="J15" s="122" t="s">
        <v>342</v>
      </c>
    </row>
    <row r="16" s="1" customFormat="1" ht="20.25" customHeight="1" spans="1:10">
      <c r="A16" s="110"/>
      <c r="B16" s="110"/>
      <c r="C16" s="110" t="s">
        <v>306</v>
      </c>
      <c r="D16" s="121" t="s">
        <v>343</v>
      </c>
      <c r="E16" s="122" t="s">
        <v>344</v>
      </c>
      <c r="F16" s="113" t="s">
        <v>340</v>
      </c>
      <c r="G16" s="114" t="s">
        <v>345</v>
      </c>
      <c r="H16" s="113" t="s">
        <v>329</v>
      </c>
      <c r="I16" s="113" t="s">
        <v>312</v>
      </c>
      <c r="J16" s="122" t="s">
        <v>346</v>
      </c>
    </row>
    <row r="17" s="1" customFormat="1" ht="20.25" customHeight="1" spans="1:10">
      <c r="A17" s="110"/>
      <c r="B17" s="110"/>
      <c r="C17" s="110" t="s">
        <v>319</v>
      </c>
      <c r="D17" s="121" t="s">
        <v>347</v>
      </c>
      <c r="E17" s="122" t="s">
        <v>348</v>
      </c>
      <c r="F17" s="113" t="s">
        <v>309</v>
      </c>
      <c r="G17" s="114" t="s">
        <v>349</v>
      </c>
      <c r="H17" s="113"/>
      <c r="I17" s="113" t="s">
        <v>317</v>
      </c>
      <c r="J17" s="122" t="s">
        <v>350</v>
      </c>
    </row>
    <row r="18" s="1" customFormat="1" ht="20.25" customHeight="1" spans="1:10">
      <c r="A18" s="110"/>
      <c r="B18" s="110"/>
      <c r="C18" s="110" t="s">
        <v>319</v>
      </c>
      <c r="D18" s="121" t="s">
        <v>347</v>
      </c>
      <c r="E18" s="122" t="s">
        <v>351</v>
      </c>
      <c r="F18" s="113" t="s">
        <v>309</v>
      </c>
      <c r="G18" s="114" t="s">
        <v>349</v>
      </c>
      <c r="H18" s="113"/>
      <c r="I18" s="113" t="s">
        <v>317</v>
      </c>
      <c r="J18" s="122" t="s">
        <v>352</v>
      </c>
    </row>
    <row r="19" s="1" customFormat="1" ht="20.25" customHeight="1" spans="1:10">
      <c r="A19" s="110"/>
      <c r="B19" s="110"/>
      <c r="C19" s="110" t="s">
        <v>319</v>
      </c>
      <c r="D19" s="121" t="s">
        <v>320</v>
      </c>
      <c r="E19" s="122" t="s">
        <v>353</v>
      </c>
      <c r="F19" s="113" t="s">
        <v>309</v>
      </c>
      <c r="G19" s="114" t="s">
        <v>349</v>
      </c>
      <c r="H19" s="113"/>
      <c r="I19" s="113" t="s">
        <v>317</v>
      </c>
      <c r="J19" s="122" t="s">
        <v>354</v>
      </c>
    </row>
    <row r="20" s="1" customFormat="1" ht="20.25" customHeight="1" spans="1:10">
      <c r="A20" s="110"/>
      <c r="B20" s="110"/>
      <c r="C20" s="110" t="s">
        <v>324</v>
      </c>
      <c r="D20" s="121" t="s">
        <v>325</v>
      </c>
      <c r="E20" s="122" t="s">
        <v>355</v>
      </c>
      <c r="F20" s="113" t="s">
        <v>327</v>
      </c>
      <c r="G20" s="114" t="s">
        <v>328</v>
      </c>
      <c r="H20" s="113" t="s">
        <v>329</v>
      </c>
      <c r="I20" s="113" t="s">
        <v>312</v>
      </c>
      <c r="J20" s="122" t="s">
        <v>356</v>
      </c>
    </row>
    <row r="21" s="1" customFormat="1" ht="20.25" customHeight="1" spans="1:10">
      <c r="A21" s="120" t="s">
        <v>288</v>
      </c>
      <c r="B21" s="110" t="s">
        <v>357</v>
      </c>
      <c r="C21" s="110"/>
      <c r="D21" s="110"/>
      <c r="E21" s="110"/>
      <c r="F21" s="110"/>
      <c r="G21" s="110"/>
      <c r="H21" s="110"/>
      <c r="I21" s="110"/>
      <c r="J21" s="110"/>
    </row>
    <row r="22" s="1" customFormat="1" ht="20.25" customHeight="1" spans="1:10">
      <c r="A22" s="110"/>
      <c r="B22" s="110"/>
      <c r="C22" s="110" t="s">
        <v>306</v>
      </c>
      <c r="D22" s="121" t="s">
        <v>307</v>
      </c>
      <c r="E22" s="122" t="s">
        <v>358</v>
      </c>
      <c r="F22" s="113" t="s">
        <v>309</v>
      </c>
      <c r="G22" s="114" t="s">
        <v>359</v>
      </c>
      <c r="H22" s="113" t="s">
        <v>311</v>
      </c>
      <c r="I22" s="113" t="s">
        <v>312</v>
      </c>
      <c r="J22" s="122" t="s">
        <v>360</v>
      </c>
    </row>
    <row r="23" s="1" customFormat="1" ht="20.25" customHeight="1" spans="1:10">
      <c r="A23" s="110"/>
      <c r="B23" s="110"/>
      <c r="C23" s="110" t="s">
        <v>306</v>
      </c>
      <c r="D23" s="121" t="s">
        <v>343</v>
      </c>
      <c r="E23" s="122" t="s">
        <v>361</v>
      </c>
      <c r="F23" s="113" t="s">
        <v>309</v>
      </c>
      <c r="G23" s="114" t="s">
        <v>345</v>
      </c>
      <c r="H23" s="113" t="s">
        <v>329</v>
      </c>
      <c r="I23" s="113" t="s">
        <v>312</v>
      </c>
      <c r="J23" s="122" t="s">
        <v>362</v>
      </c>
    </row>
    <row r="24" s="1" customFormat="1" ht="20.25" customHeight="1" spans="1:10">
      <c r="A24" s="110"/>
      <c r="B24" s="110"/>
      <c r="C24" s="110" t="s">
        <v>319</v>
      </c>
      <c r="D24" s="121" t="s">
        <v>347</v>
      </c>
      <c r="E24" s="122" t="s">
        <v>363</v>
      </c>
      <c r="F24" s="113" t="s">
        <v>309</v>
      </c>
      <c r="G24" s="114" t="s">
        <v>364</v>
      </c>
      <c r="H24" s="113"/>
      <c r="I24" s="113" t="s">
        <v>317</v>
      </c>
      <c r="J24" s="122" t="s">
        <v>365</v>
      </c>
    </row>
    <row r="25" s="1" customFormat="1" ht="20.25" customHeight="1" spans="1:10">
      <c r="A25" s="110"/>
      <c r="B25" s="110"/>
      <c r="C25" s="110" t="s">
        <v>324</v>
      </c>
      <c r="D25" s="121" t="s">
        <v>325</v>
      </c>
      <c r="E25" s="122" t="s">
        <v>366</v>
      </c>
      <c r="F25" s="113" t="s">
        <v>327</v>
      </c>
      <c r="G25" s="114" t="s">
        <v>328</v>
      </c>
      <c r="H25" s="113" t="s">
        <v>329</v>
      </c>
      <c r="I25" s="113" t="s">
        <v>312</v>
      </c>
      <c r="J25" s="122" t="s">
        <v>367</v>
      </c>
    </row>
    <row r="26" s="1" customFormat="1" ht="20.25" customHeight="1" spans="1:10">
      <c r="A26" s="110"/>
      <c r="B26" s="110"/>
      <c r="C26" s="110" t="s">
        <v>331</v>
      </c>
      <c r="D26" s="121" t="s">
        <v>332</v>
      </c>
      <c r="E26" s="122" t="s">
        <v>368</v>
      </c>
      <c r="F26" s="113" t="s">
        <v>334</v>
      </c>
      <c r="G26" s="114" t="s">
        <v>369</v>
      </c>
      <c r="H26" s="113" t="s">
        <v>336</v>
      </c>
      <c r="I26" s="113" t="s">
        <v>312</v>
      </c>
      <c r="J26" s="122" t="s">
        <v>370</v>
      </c>
    </row>
    <row r="27" s="1" customFormat="1" ht="20.25" customHeight="1" spans="1:10">
      <c r="A27" s="120" t="s">
        <v>285</v>
      </c>
      <c r="B27" s="110" t="s">
        <v>371</v>
      </c>
      <c r="C27" s="110"/>
      <c r="D27" s="110"/>
      <c r="E27" s="110"/>
      <c r="F27" s="110"/>
      <c r="G27" s="110"/>
      <c r="H27" s="110"/>
      <c r="I27" s="110"/>
      <c r="J27" s="110"/>
    </row>
    <row r="28" s="1" customFormat="1" ht="20.25" customHeight="1" spans="1:10">
      <c r="A28" s="110"/>
      <c r="B28" s="110"/>
      <c r="C28" s="110" t="s">
        <v>306</v>
      </c>
      <c r="D28" s="121" t="s">
        <v>307</v>
      </c>
      <c r="E28" s="122" t="s">
        <v>372</v>
      </c>
      <c r="F28" s="113" t="s">
        <v>309</v>
      </c>
      <c r="G28" s="114" t="s">
        <v>373</v>
      </c>
      <c r="H28" s="113" t="s">
        <v>374</v>
      </c>
      <c r="I28" s="113" t="s">
        <v>312</v>
      </c>
      <c r="J28" s="122" t="s">
        <v>375</v>
      </c>
    </row>
    <row r="29" s="1" customFormat="1" ht="20.25" customHeight="1" spans="1:10">
      <c r="A29" s="110"/>
      <c r="B29" s="110"/>
      <c r="C29" s="110" t="s">
        <v>306</v>
      </c>
      <c r="D29" s="121" t="s">
        <v>343</v>
      </c>
      <c r="E29" s="122" t="s">
        <v>376</v>
      </c>
      <c r="F29" s="113" t="s">
        <v>309</v>
      </c>
      <c r="G29" s="114" t="s">
        <v>345</v>
      </c>
      <c r="H29" s="113" t="s">
        <v>329</v>
      </c>
      <c r="I29" s="113" t="s">
        <v>312</v>
      </c>
      <c r="J29" s="122" t="s">
        <v>377</v>
      </c>
    </row>
    <row r="30" s="1" customFormat="1" ht="20.25" customHeight="1" spans="1:10">
      <c r="A30" s="110"/>
      <c r="B30" s="110"/>
      <c r="C30" s="110" t="s">
        <v>319</v>
      </c>
      <c r="D30" s="121" t="s">
        <v>347</v>
      </c>
      <c r="E30" s="122" t="s">
        <v>378</v>
      </c>
      <c r="F30" s="113" t="s">
        <v>309</v>
      </c>
      <c r="G30" s="114" t="s">
        <v>364</v>
      </c>
      <c r="H30" s="113"/>
      <c r="I30" s="113" t="s">
        <v>317</v>
      </c>
      <c r="J30" s="122" t="s">
        <v>379</v>
      </c>
    </row>
    <row r="31" s="1" customFormat="1" ht="20.25" customHeight="1" spans="1:10">
      <c r="A31" s="110"/>
      <c r="B31" s="110"/>
      <c r="C31" s="110" t="s">
        <v>324</v>
      </c>
      <c r="D31" s="121" t="s">
        <v>325</v>
      </c>
      <c r="E31" s="122" t="s">
        <v>380</v>
      </c>
      <c r="F31" s="113" t="s">
        <v>327</v>
      </c>
      <c r="G31" s="114" t="s">
        <v>328</v>
      </c>
      <c r="H31" s="113" t="s">
        <v>329</v>
      </c>
      <c r="I31" s="113" t="s">
        <v>312</v>
      </c>
      <c r="J31" s="122" t="s">
        <v>381</v>
      </c>
    </row>
    <row r="32" s="1" customFormat="1" ht="20.25" customHeight="1" spans="1:10">
      <c r="A32" s="110"/>
      <c r="B32" s="110"/>
      <c r="C32" s="110" t="s">
        <v>324</v>
      </c>
      <c r="D32" s="121" t="s">
        <v>325</v>
      </c>
      <c r="E32" s="122" t="s">
        <v>382</v>
      </c>
      <c r="F32" s="113" t="s">
        <v>327</v>
      </c>
      <c r="G32" s="114" t="s">
        <v>328</v>
      </c>
      <c r="H32" s="113" t="s">
        <v>329</v>
      </c>
      <c r="I32" s="113" t="s">
        <v>312</v>
      </c>
      <c r="J32" s="122" t="s">
        <v>383</v>
      </c>
    </row>
  </sheetData>
  <mergeCells count="2">
    <mergeCell ref="A3:J3"/>
    <mergeCell ref="A4:H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WPS_1651643815</cp:lastModifiedBy>
  <dcterms:created xsi:type="dcterms:W3CDTF">2025-01-21T02:50:00Z</dcterms:created>
  <dcterms:modified xsi:type="dcterms:W3CDTF">2026-03-10T06:39:04Z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2052-12.1.0.25225</vt:lpwstr>
  </property>
  <property fmtid="{D5CDD505-2E9C-101B-9397-08002B2CF9AE}" pid="4" name="CalculationRule">
    <vt:i4>0</vt:i4>
  </property>
</Properties>
</file>