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部门财务收支预算总表01-1" sheetId="1" r:id="rId2"/>
    <sheet name="部门收入预算表01-2" sheetId="2" r:id="rId3"/>
    <sheet name="部门支出预算表01-3" sheetId="3" r:id="rId4"/>
    <sheet name="部门财政拨款收支预算总表02-1" sheetId="4" r:id="rId5"/>
    <sheet name="一般公共预算支出预算表02-2" sheetId="5" r:id="rId6"/>
    <sheet name="一般公共预算“三公”经费支出预算表 03" sheetId="6" r:id="rId7"/>
    <sheet name="部门基本支出预算表04" sheetId="7" r:id="rId8"/>
    <sheet name="部门项目支出预算表05-1" sheetId="8" r:id="rId9"/>
    <sheet name="部门项目支出绩效目标表05-2" sheetId="9" r:id="rId10"/>
    <sheet name="部门政府性基金预算支出预算表06" sheetId="10" r:id="rId11"/>
    <sheet name="部门政府采购预算表07" sheetId="11" r:id="rId12"/>
    <sheet name="部门政府购买服务预算表08" sheetId="12" r:id="rId13"/>
    <sheet name="对下转移支付预算表09-1" sheetId="13" r:id="rId14"/>
    <sheet name="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calcPr calcId="0" iterate="0" iterateCount="100" iterateDelta="0.001"/>
</workbook>
</file>

<file path=xl/sharedStrings.xml><?xml version="1.0" encoding="utf-8"?>
<sst xmlns="http://schemas.openxmlformats.org/spreadsheetml/2006/main" count="1029" uniqueCount="383">
  <si>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</si>
  <si>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</si>
  <si>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</si>
  <si>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</si>
  <si>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</si>
  <si>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</si>
  <si>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</si>
  <si>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</si>
  <si>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</si>
  <si>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</si>
  <si>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</si>
  <si>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</si>
  <si>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</si>
  <si>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</si>
  <si>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</si>
  <si>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</si>
  <si>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</si>
  <si>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</si>
  <si>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</si>
  <si>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</si>
  <si>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</si>
  <si>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</si>
  <si>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</si>
  <si>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</si>
  <si>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</si>
  <si>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</si>
  <si>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</si>
  <si>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</si>
  <si>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</si>
  <si>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</si>
  <si>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</si>
  <si>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</si>
  <si>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</si>
  <si>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</si>
  <si>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</si>
  <si>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</si>
  <si>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</si>
  <si>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</si>
  <si>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</si>
  <si>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</si>
  <si>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</si>
  <si>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</si>
  <si>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</si>
  <si>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</si>
  <si>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</si>
  <si>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</si>
  <si>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</si>
  <si>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</si>
  <si>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</si>
  <si>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</si>
  <si>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</si>
  <si>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</si>
  <si>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</si>
  <si>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</si>
  <si>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</si>
  <si>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655001</t>
  </si>
  <si>
    <t>元江哈尼族彝族傣族自治县烟草产业服务中心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</si>
  <si>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</si>
  <si>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</si>
  <si>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</si>
  <si>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</si>
  <si>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</si>
  <si>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</si>
  <si>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</si>
  <si>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</si>
  <si>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</si>
  <si>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</si>
  <si>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</si>
  <si>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</si>
  <si>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</si>
  <si>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</si>
  <si>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</si>
  <si>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</si>
  <si>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</si>
  <si>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</si>
  <si>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</si>
  <si>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</si>
  <si>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</si>
  <si>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</si>
  <si>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</si>
  <si>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</si>
  <si>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</si>
  <si>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</si>
  <si>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</si>
  <si>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</si>
  <si>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</si>
  <si>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</si>
  <si>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</si>
  <si>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</si>
  <si>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</si>
  <si>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</si>
  <si>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</si>
  <si>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</si>
  <si>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</si>
  <si>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</si>
  <si>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</si>
  <si>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</si>
  <si>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</si>
  <si>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</si>
  <si>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</si>
  <si>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</si>
  <si>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</si>
  <si>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</si>
  <si>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</si>
  <si>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</si>
  <si>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</si>
  <si>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</si>
  <si>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</si>
  <si>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</si>
  <si>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</si>
  <si>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</si>
  <si>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</si>
  <si>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</si>
  <si>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</si>
  <si>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</si>
  <si>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</si>
  <si>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</si>
  <si>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</si>
  <si>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</si>
  <si>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</si>
  <si>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</si>
  <si>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</si>
  <si>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</si>
  <si>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</si>
  <si>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</si>
  <si>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</si>
  <si>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</si>
  <si>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</si>
  <si>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</si>
  <si>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</si>
  <si>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</si>
  <si>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</si>
  <si>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</si>
  <si>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</si>
  <si>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</si>
  <si>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</si>
  <si>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</si>
  <si>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</si>
  <si>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</si>
  <si>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</si>
  <si>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</si>
  <si>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</si>
  <si>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</si>
  <si>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</si>
  <si>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</si>
  <si>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</si>
  <si>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</si>
  <si>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530428210000000016595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</si>
  <si>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</si>
  <si>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</si>
  <si>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</si>
  <si>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</si>
  <si>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</si>
  <si>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</si>
  <si>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</si>
  <si>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</si>
  <si>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</si>
  <si>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530428210000000016596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</si>
  <si>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</si>
  <si>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</si>
  <si>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</si>
  <si>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</si>
  <si>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</si>
  <si>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</si>
  <si>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</si>
  <si>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</si>
  <si>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</si>
  <si>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530428210000000016597</t>
  </si>
  <si>
    <t>30113</t>
  </si>
  <si>
    <t>530428210000000016602</t>
  </si>
  <si>
    <t>公车购置及运维费</t>
  </si>
  <si>
    <t>30231</t>
  </si>
  <si>
    <t>公务用车运行维护费</t>
  </si>
  <si>
    <t>530428210000000016605</t>
  </si>
  <si>
    <t>工会经费</t>
  </si>
  <si>
    <t>30228</t>
  </si>
  <si>
    <t>530428210000000016610</t>
  </si>
  <si>
    <t>一般公用经费</t>
  </si>
  <si>
    <t>30299</t>
  </si>
  <si>
    <t>其他商品和服务支出</t>
  </si>
  <si>
    <t>30201</t>
  </si>
  <si>
    <t>办公费</t>
  </si>
  <si>
    <t>530428221100000331655</t>
  </si>
  <si>
    <t>30217</t>
  </si>
  <si>
    <t>530428231100001425881</t>
  </si>
  <si>
    <t>奖励性绩效工资</t>
  </si>
  <si>
    <t>530428231100001425883</t>
  </si>
  <si>
    <t>离退休生活补助</t>
  </si>
  <si>
    <t>30305</t>
  </si>
  <si>
    <t>生活补助</t>
  </si>
  <si>
    <t>530428241100002103676</t>
  </si>
  <si>
    <t>编外人员经费</t>
  </si>
  <si>
    <t>30199</t>
  </si>
  <si>
    <t>其他工资福利支出</t>
  </si>
  <si>
    <t>530428261100005125835</t>
  </si>
  <si>
    <t>福利费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</si>
  <si>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</si>
  <si>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</si>
  <si>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</si>
  <si>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</si>
  <si>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</si>
  <si>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</si>
  <si>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</si>
  <si>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2018年特需品种K326补助第二批资金</t>
  </si>
  <si>
    <t>313 事业发展类</t>
  </si>
  <si>
    <t>530428261100005127063</t>
  </si>
  <si>
    <t>30227</t>
  </si>
  <si>
    <t>委托业务费</t>
  </si>
  <si>
    <t>2023年扶持资金</t>
  </si>
  <si>
    <t>530428261100005127603</t>
  </si>
  <si>
    <t>推广生物质燃料颗粒补贴资金</t>
  </si>
  <si>
    <t>530428261100005127586</t>
  </si>
  <si>
    <t>烟叶生产秩序维护经费</t>
  </si>
  <si>
    <t>530428251100003598658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</si>
  <si>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</si>
  <si>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</si>
  <si>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</si>
  <si>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</si>
  <si>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</si>
  <si>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</si>
  <si>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</si>
  <si>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</si>
  <si>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</si>
  <si>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</si>
  <si>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</si>
  <si>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</si>
  <si>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强化烟草专卖管理，加大打击制售、运输假、私、非卷烟及倒买倒卖烟叶等违法行为的力度，开展元江县烟叶收购秩序维护网格化管理工作，切实维护烟叶收购秩序，规范我县“两烟”生产经营，维护广大烟农、消费者的利益，确保国家财政税收，继续做好打击涉烟违法犯罪维护工作，推进烤烟生产收购工作，维护良好的烟叶生产收购秩序，完成烤烟合同种植面积60000亩；烟叶收购量757万公斤；力争实现上等烟比例72%以上；烟农交售烟叶收入2.3亿元；实现烟叶税0.5亿元；烟农满意度95%以上。</t>
  </si>
  <si>
    <t>产出指标</t>
  </si>
  <si>
    <t>数量指标</t>
  </si>
  <si>
    <t>合同种植烤烟面积</t>
  </si>
  <si>
    <t>&gt;=</t>
  </si>
  <si>
    <t>60000</t>
  </si>
  <si>
    <t>亩</t>
  </si>
  <si>
    <t>定量指标</t>
  </si>
  <si>
    <t>反映合同种植烤烟面积</t>
  </si>
  <si>
    <t>烟叶收购量</t>
  </si>
  <si>
    <t>=</t>
  </si>
  <si>
    <t>757.5</t>
  </si>
  <si>
    <t>万公斤</t>
  </si>
  <si>
    <t>反映烟叶收购量</t>
  </si>
  <si>
    <t>上等烟比例</t>
  </si>
  <si>
    <t>72</t>
  </si>
  <si>
    <t>%</t>
  </si>
  <si>
    <t>反映上等烟比例</t>
  </si>
  <si>
    <t>时效指标</t>
  </si>
  <si>
    <t>完成时间</t>
  </si>
  <si>
    <t>2026.12</t>
  </si>
  <si>
    <t>年月</t>
  </si>
  <si>
    <t>反映完成时间</t>
  </si>
  <si>
    <t>效益指标</t>
  </si>
  <si>
    <t>经济效益</t>
  </si>
  <si>
    <t>烟农总收入</t>
  </si>
  <si>
    <t>2.4</t>
  </si>
  <si>
    <t>亿元</t>
  </si>
  <si>
    <t>反映烟农总收入</t>
  </si>
  <si>
    <t>社会效益</t>
  </si>
  <si>
    <t>受益烟农</t>
  </si>
  <si>
    <t>4000</t>
  </si>
  <si>
    <t>户</t>
  </si>
  <si>
    <t>反映受益烟农</t>
  </si>
  <si>
    <t>可持续影响</t>
  </si>
  <si>
    <t>项目可持续使用</t>
  </si>
  <si>
    <t>12</t>
  </si>
  <si>
    <t>月</t>
  </si>
  <si>
    <t>反映项目可持续使用</t>
  </si>
  <si>
    <t>满意度指标</t>
  </si>
  <si>
    <t>服务对象满意度</t>
  </si>
  <si>
    <t>烟农满意度</t>
  </si>
  <si>
    <t>95</t>
  </si>
  <si>
    <t>反映烟农满意度</t>
  </si>
  <si>
    <t xml:space="preserve">元江县开展生物质燃料烘烤示范推广项目，推进绿色生态烟叶发展，增强发展动力，厚植发展优势，推动玉溪烟叶高质量发展。元江县计划完成收购烟叶757.5万公斤，覆盖生物质燃料烘烤示范推广面积11085亩，减少项目区二氧化硫排放11085KG，推广使用生物质燃料4203吨，烟农满意度95%以上。  </t>
  </si>
  <si>
    <t>烟叶种植</t>
  </si>
  <si>
    <t>推广使用生物质燃料</t>
  </si>
  <si>
    <t>4203</t>
  </si>
  <si>
    <t>吨</t>
  </si>
  <si>
    <t>反映推广使用生物质燃料量</t>
  </si>
  <si>
    <t>2025.12</t>
  </si>
  <si>
    <t>覆盖生物质燃料烘烤示范推广面积</t>
  </si>
  <si>
    <t>11085</t>
  </si>
  <si>
    <t>反映覆盖生物质燃料烘烤示范推广面积</t>
  </si>
  <si>
    <t>生态效益</t>
  </si>
  <si>
    <t>减少项目区二氧化硫排放</t>
  </si>
  <si>
    <t>公斤</t>
  </si>
  <si>
    <t>反映减少项目区二氧化硫排放</t>
  </si>
  <si>
    <t>影响时长</t>
  </si>
  <si>
    <t>反映影响时长</t>
  </si>
  <si>
    <t>成本指标</t>
  </si>
  <si>
    <t>经济成本指标</t>
  </si>
  <si>
    <t>试验补贴资金</t>
  </si>
  <si>
    <t>&lt;=</t>
  </si>
  <si>
    <t>42.03</t>
  </si>
  <si>
    <t>万元</t>
  </si>
  <si>
    <t>反映试验补贴资金</t>
  </si>
  <si>
    <t>全县计划完成合同种植烤烟面积6.01万亩，其中特色品种KRK26种植面积0.2万亩、NC297种植面积0.34万亩、K326种植面积0.5万亩，烟叶收购量757.5万公斤（其中国内计划669万公斤、出口备货计划88.5万公斤），力争实现上等烟比例72%以上，收购均价35元/公斤以上，烟农总收入2.50亿元以上，烟叶税5600万元以上。</t>
  </si>
  <si>
    <t>6.01</t>
  </si>
  <si>
    <t>万亩</t>
  </si>
  <si>
    <t>特色品种种植面积</t>
  </si>
  <si>
    <t>1.04</t>
  </si>
  <si>
    <t>反映特色品种种植面积</t>
  </si>
  <si>
    <t>收购均价</t>
  </si>
  <si>
    <t>35</t>
  </si>
  <si>
    <t>元</t>
  </si>
  <si>
    <t>反映收购均价</t>
  </si>
  <si>
    <t>烟叶税</t>
  </si>
  <si>
    <t>5600</t>
  </si>
  <si>
    <t>反映烟叶税</t>
  </si>
  <si>
    <t>烟农收入</t>
  </si>
  <si>
    <t>2.5</t>
  </si>
  <si>
    <t>反映烟农收入</t>
  </si>
  <si>
    <t>覆盖特需推广面积</t>
  </si>
  <si>
    <t>10400</t>
  </si>
  <si>
    <t>反映覆盖特需推广面积</t>
  </si>
  <si>
    <t>特需品种种植面积</t>
  </si>
  <si>
    <t>反映特需品种种植面积</t>
  </si>
  <si>
    <t>本项目是根据《玉溪市人民政府关于切实抓好烤烟生产工作的通知》文件出台的烟叶生产扶持政策，以“市场、质量、绿色、生态、安全”为主线，以科技为引领，以提高发展质量和效益为中心，稳控烟叶生产规模，奋力推动新时代玉溪烟叶从数量规模型向质量效益型发展方式转变，全面提升烟叶质量整体水平，保障红塔集团高端卷烟品牌发展转型升级对优质原料的需求，促进烟农持续增收，助推元江经济高质量跨越发展。元江县计划完成合同种植K326特色品种面积5.675万亩，烟叶收购量757.5万公斤。</t>
  </si>
  <si>
    <t>合同种植烤烟</t>
  </si>
  <si>
    <t>5.675</t>
  </si>
  <si>
    <t>68</t>
  </si>
  <si>
    <t xml:space="preserve">反映上等烟比例
</t>
  </si>
  <si>
    <t>2.3</t>
  </si>
  <si>
    <t>5000</t>
  </si>
  <si>
    <t>90</t>
  </si>
  <si>
    <t>投入资金</t>
  </si>
  <si>
    <t>163.84</t>
  </si>
  <si>
    <t>反映投入资金量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</si>
  <si>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</si>
  <si>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</si>
  <si>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</si>
  <si>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</si>
  <si>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</si>
  <si>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</si>
  <si>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</si>
  <si>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</si>
  <si>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</si>
  <si>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</si>
  <si>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</si>
  <si>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</si>
  <si>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</si>
  <si>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</si>
  <si>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</si>
  <si>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2026年度办公复印纸采购</t>
  </si>
  <si>
    <t>2026年度公务用车汽油采购</t>
  </si>
  <si>
    <t>2026年度公务用车车辆保险服务采购</t>
  </si>
  <si>
    <t>2026年度公务用车维修费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</si>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</sst>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#,##0.00;-#,##0.00;;@"/>
    <numFmt numFmtId="182" formatCode="#,##0;-#,##0;;@"/>
    <numFmt numFmtId="183" formatCode="HH:mm:ss"/>
    <numFmt numFmtId="184" formatCode="yyyy-MM-dd"/>
    <numFmt numFmtId="185" formatCode="yyyy-MM-dd HH:mm:ss"/>
  </numFmts>
  <fonts count="15">
    <font>
      <sz val="11"/>
      <color rgb="FF000000"/>
      <name val="Calibri"/>
      <scheme val="minor"/>
    </font>
    <font>
      <sz val="9"/>
      <color auto="1"/>
      <name val="宋体"/>
    </font>
    <font>
      <sz val="10"/>
      <color auto="1"/>
      <name val="宋体"/>
    </font>
    <font>
      <sz val="27"/>
      <color auto="1"/>
      <name val="SimSun"/>
    </font>
    <font>
      <b/>
      <sz val="11"/>
      <color auto="1"/>
      <name val="宋体"/>
    </font>
    <font>
      <sz val="10.5"/>
      <color auto="1"/>
      <name val="SimSun"/>
    </font>
    <font>
      <b/>
      <sz val="9"/>
      <color auto="1"/>
      <name val="宋体"/>
    </font>
    <font>
      <sz val="11"/>
      <color auto="1"/>
      <name val="宋体"/>
    </font>
    <font>
      <sz val="10.5"/>
      <color auto="1"/>
      <name val="宋体"/>
    </font>
    <font>
      <b/>
      <sz val="10.5"/>
      <color auto="1"/>
      <name val="宋体"/>
    </font>
    <font>
      <sz val="27"/>
      <color auto="1"/>
      <name val="Times New Roman"/>
    </font>
    <font>
      <sz val="10.5"/>
      <color rgb="FF000000"/>
      <name val="SimSun"/>
    </font>
    <font>
      <sz val="9"/>
      <color auto="1"/>
      <name val="SimSun"/>
    </font>
    <font>
      <sz val="27"/>
      <color auto="1"/>
      <name val="宋体"/>
    </font>
    <font>
      <sz val="27"/>
      <color auto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>
        <color rgb="FF800080"/>
      </left>
      <right>
        <color rgb="FF800080"/>
      </right>
      <top>
        <color rgb="FF800080"/>
      </top>
      <bottom>
        <color rgb="FF800080"/>
      </bottom>
    </border>
  </borders>
  <cellStyleXfs count="8">
    <xf numFmtId="0" fontId="0" fillId="0" borderId="0">
      <alignment vertical="top"/>
    </xf>
    <xf numFmtId="181" fontId="1" fillId="0" borderId="1">
      <alignment horizontal="right" vertical="center"/>
    </xf>
    <xf numFmtId="49" fontId="1" fillId="0" borderId="1">
      <alignment horizontal="left" vertical="center" wrapText="1"/>
    </xf>
    <xf numFmtId="183" fontId="1" fillId="0" borderId="1">
      <alignment horizontal="right" vertical="center"/>
    </xf>
    <xf numFmtId="184" fontId="1" fillId="0" borderId="1">
      <alignment horizontal="right" vertical="center"/>
    </xf>
    <xf numFmtId="185" fontId="1" fillId="0" borderId="1">
      <alignment horizontal="right" vertical="center"/>
    </xf>
    <xf numFmtId="10" fontId="1" fillId="0" borderId="1">
      <alignment horizontal="right" vertical="center"/>
    </xf>
    <xf numFmtId="182" fontId="1" fillId="0" borderId="1">
      <alignment horizontal="right" vertical="center"/>
    </xf>
  </cellStyleXfs>
  <cellXfs count="80">
    <xf numFmtId="0" fontId="0" fillId="0" borderId="0" xfId="0" applyFont="1">
      <alignment vertical="top"/>
    </xf>
    <xf numFmtId="181" fontId="1" fillId="0" borderId="1" xfId="1" applyFont="1" applyBorder="1" applyNumberFormat="1">
      <alignment horizontal="right" vertical="center"/>
    </xf>
    <xf numFmtId="49" fontId="1" fillId="0" borderId="1" xfId="2" applyFont="1" applyBorder="1" applyNumberFormat="1">
      <alignment horizontal="left" vertical="center" wrapText="1"/>
    </xf>
    <xf numFmtId="183" fontId="1" fillId="0" borderId="1" xfId="3" applyFont="1" applyBorder="1" applyNumberFormat="1">
      <alignment horizontal="right" vertical="center"/>
    </xf>
    <xf numFmtId="184" fontId="1" fillId="0" borderId="1" xfId="4" applyFont="1" applyBorder="1" applyNumberFormat="1">
      <alignment horizontal="right" vertical="center"/>
    </xf>
    <xf numFmtId="185" fontId="1" fillId="0" borderId="1" xfId="5" applyFont="1" applyBorder="1" applyNumberFormat="1">
      <alignment horizontal="right" vertical="center"/>
    </xf>
    <xf numFmtId="10" fontId="1" fillId="0" borderId="1" xfId="6" applyFont="1" applyBorder="1" applyNumberFormat="1">
      <alignment horizontal="right" vertical="center"/>
    </xf>
    <xf numFmtId="182" fontId="1" fillId="0" borderId="1" xfId="7" applyFont="1" applyBorder="1" applyNumberFormat="1">
      <alignment horizontal="right" vertical="center"/>
    </xf>
    <xf numFmtId="0" fontId="2" fillId="0" borderId="0" xfId="0" applyFont="1"/>
    <xf numFmtId="0" fontId="1" fillId="0" borderId="0" xfId="0" applyFont="1">
      <alignment horizontal="right"/>
    </xf>
    <xf numFmtId="0" fontId="3" fillId="0" borderId="0" xfId="0" applyFont="1">
      <alignment horizontal="center" vertical="center"/>
    </xf>
    <xf numFmtId="0" fontId="1" fillId="0" borderId="0" xfId="0" applyFont="1">
      <alignment horizontal="left" vertical="center"/>
    </xf>
    <xf numFmtId="0" fontId="4" fillId="0" borderId="0" xfId="0" applyFont="1">
      <alignment horizontal="center" vertical="center"/>
    </xf>
    <xf numFmtId="0" fontId="5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/>
    </xf>
    <xf numFmtId="181" fontId="1" fillId="0" borderId="1" xfId="0" applyFont="1" applyBorder="1" applyNumberFormat="1">
      <alignment horizontal="right" vertical="center"/>
    </xf>
    <xf numFmtId="0" fontId="1" fillId="0" borderId="2" xfId="0" applyFont="1" applyBorder="1">
      <alignment horizontal="left" vertical="center"/>
    </xf>
    <xf numFmtId="0" fontId="6" fillId="0" borderId="1" xfId="0" applyFont="1" applyBorder="1">
      <alignment horizontal="center" vertical="center"/>
    </xf>
    <xf numFmtId="0" fontId="6" fillId="0" borderId="2" xfId="0" applyFont="1" applyBorder="1">
      <alignment horizontal="center" vertical="center"/>
    </xf>
    <xf numFmtId="181" fontId="6" fillId="0" borderId="1" xfId="0" applyFont="1" applyBorder="1" applyNumberFormat="1">
      <alignment horizontal="right" vertical="center"/>
    </xf>
    <xf numFmtId="0" fontId="6" fillId="0" borderId="2" xfId="0" applyFont="1" applyBorder="1">
      <alignment horizontal="left" vertical="center"/>
    </xf>
    <xf numFmtId="0" fontId="6" fillId="0" borderId="1" xfId="0" applyFont="1" applyBorder="1">
      <alignment horizontal="left" vertical="center"/>
    </xf>
    <xf numFmtId="0" fontId="1" fillId="0" borderId="0" xfId="0" applyFont="1">
      <alignment horizontal="right" vertical="center"/>
    </xf>
    <xf numFmtId="0" fontId="7" fillId="0" borderId="0" xfId="0" applyFont="1"/>
    <xf numFmtId="0" fontId="8" fillId="0" borderId="1" xfId="0" applyFont="1" applyBorder="1">
      <alignment horizontal="center" vertical="center" wrapText="1"/>
    </xf>
    <xf numFmtId="0" fontId="8" fillId="0" borderId="3" xfId="0" applyFont="1" applyBorder="1">
      <alignment horizontal="center" vertical="center" wrapText="1"/>
    </xf>
    <xf numFmtId="0" fontId="9" fillId="0" borderId="3" xfId="0" applyFont="1" applyBorder="1">
      <alignment horizontal="center" vertical="center" wrapText="1"/>
    </xf>
    <xf numFmtId="0" fontId="8" fillId="0" borderId="4" xfId="0" applyFont="1" applyBorder="1">
      <alignment horizontal="center" vertical="center" wrapText="1"/>
    </xf>
    <xf numFmtId="0" fontId="8" fillId="0" borderId="4" xfId="0" applyFont="1" applyBorder="1">
      <alignment horizontal="center" vertical="center"/>
    </xf>
    <xf numFmtId="0" fontId="9" fillId="0" borderId="4" xfId="0" applyFont="1" applyBorder="1">
      <alignment horizontal="center" vertical="center"/>
    </xf>
    <xf numFmtId="0" fontId="7" fillId="0" borderId="5" xfId="0" applyFont="1" applyBorder="1">
      <alignment horizontal="center" vertical="center"/>
    </xf>
    <xf numFmtId="0" fontId="7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/>
    </xf>
    <xf numFmtId="0" fontId="1" fillId="0" borderId="1" xfId="0" applyFont="1" applyBorder="1">
      <alignment horizontal="center" vertical="center" wrapText="1"/>
    </xf>
    <xf numFmtId="0" fontId="10" fillId="0" borderId="0" xfId="0" applyFont="1">
      <alignment horizontal="center" vertical="center"/>
    </xf>
    <xf numFmtId="0" fontId="1" fillId="0" borderId="0" xfId="0" applyFont="1">
      <alignment horizontal="left" vertical="center" wrapText="1"/>
    </xf>
    <xf numFmtId="0" fontId="8" fillId="0" borderId="1" xfId="0" applyFont="1" applyBorder="1">
      <alignment horizontal="center" vertical="center"/>
    </xf>
    <xf numFmtId="0" fontId="1" fillId="0" borderId="1" xfId="0" applyFont="1" applyBorder="1">
      <alignment horizontal="left" vertical="center" wrapText="1" indent="1"/>
    </xf>
    <xf numFmtId="0" fontId="1" fillId="0" borderId="1" xfId="0" applyFont="1" applyBorder="1">
      <alignment horizontal="left" vertical="center" wrapText="1" indent="2"/>
    </xf>
    <xf numFmtId="0" fontId="2" fillId="0" borderId="0" xfId="0" applyFont="1">
      <alignment horizontal="right"/>
    </xf>
    <xf numFmtId="0" fontId="1" fillId="0" borderId="0" xfId="0" applyFont="1">
      <alignment horizontal="center" vertical="center" wrapText="1"/>
    </xf>
    <xf numFmtId="0" fontId="1" fillId="0" borderId="0" xfId="0" applyFont="1">
      <alignment horizontal="right" vertical="center" wrapText="1"/>
    </xf>
    <xf numFmtId="0" fontId="2" fillId="0" borderId="0" xfId="0" applyFont="1">
      <alignment horizontal="center" wrapText="1"/>
    </xf>
    <xf numFmtId="0" fontId="2" fillId="0" borderId="0" xfId="0" applyFont="1">
      <alignment wrapText="1"/>
    </xf>
    <xf numFmtId="0" fontId="1" fillId="0" borderId="0" xfId="0" applyFont="1">
      <alignment horizontal="right" wrapText="1"/>
    </xf>
    <xf numFmtId="0" fontId="3" fillId="0" borderId="0" xfId="0" applyFont="1">
      <alignment horizontal="center" vertical="center" wrapText="1"/>
    </xf>
    <xf numFmtId="0" fontId="1" fillId="0" borderId="0" xfId="0" applyFont="1">
      <alignment horizontal="center" vertical="center"/>
    </xf>
    <xf numFmtId="0" fontId="7" fillId="0" borderId="1" xfId="0" applyFont="1" applyBorder="1">
      <alignment horizontal="center" vertical="center" wrapText="1"/>
    </xf>
    <xf numFmtId="0" fontId="7" fillId="0" borderId="5" xfId="0" applyFont="1" applyBorder="1">
      <alignment horizontal="center" vertical="center" wrapText="1"/>
    </xf>
    <xf numFmtId="0" fontId="11" fillId="0" borderId="1" xfId="0" applyFont="1" applyBorder="1">
      <alignment horizontal="center" vertical="center" wrapText="1"/>
    </xf>
    <xf numFmtId="0" fontId="11" fillId="0" borderId="1" xfId="0" applyFont="1" applyBorder="1">
      <alignment horizontal="center" vertical="center"/>
    </xf>
    <xf numFmtId="0" fontId="12" fillId="0" borderId="1" xfId="0" applyFont="1" applyBorder="1">
      <alignment horizontal="left" vertical="center"/>
    </xf>
    <xf numFmtId="0" fontId="12" fillId="0" borderId="1" xfId="0" applyFont="1" applyBorder="1">
      <alignment horizontal="left" vertical="center" wrapText="1"/>
    </xf>
    <xf numFmtId="0" fontId="12" fillId="0" borderId="1" xfId="0" applyFont="1" applyBorder="1">
      <alignment horizontal="center" vertical="center"/>
    </xf>
    <xf numFmtId="181" fontId="12" fillId="0" borderId="1" xfId="0" applyFont="1" applyBorder="1" applyNumberFormat="1">
      <alignment horizontal="right" vertical="center"/>
    </xf>
    <xf numFmtId="49" fontId="1" fillId="0" borderId="6" xfId="2" applyFont="1" applyBorder="1" applyNumberFormat="1">
      <alignment horizontal="right" vertical="center" wrapText="1"/>
    </xf>
    <xf numFmtId="49" fontId="3" fillId="0" borderId="6" xfId="2" applyFont="1" applyBorder="1" applyNumberFormat="1">
      <alignment horizontal="center" vertical="center" wrapText="1"/>
    </xf>
    <xf numFmtId="49" fontId="1" fillId="0" borderId="6" xfId="2" applyFont="1" applyBorder="1" applyNumberFormat="1">
      <alignment horizontal="left" vertical="center" wrapText="1"/>
    </xf>
    <xf numFmtId="49" fontId="8" fillId="0" borderId="1" xfId="2" applyFont="1" applyBorder="1" applyNumberFormat="1">
      <alignment horizontal="center" vertical="center" wrapText="1"/>
    </xf>
    <xf numFmtId="182" fontId="1" fillId="0" borderId="1" xfId="7" applyFont="1" applyBorder="1" applyNumberFormat="1">
      <alignment horizontal="center" vertical="center" wrapText="1"/>
    </xf>
    <xf numFmtId="181" fontId="1" fillId="0" borderId="1" xfId="2" applyFont="1" applyBorder="1" applyNumberFormat="1">
      <alignment horizontal="right" vertical="center" wrapText="1"/>
    </xf>
    <xf numFmtId="49" fontId="1" fillId="0" borderId="1" xfId="2" applyFont="1" applyBorder="1" applyNumberFormat="1">
      <alignment horizontal="left" vertical="center" wrapText="1" indent="1"/>
    </xf>
    <xf numFmtId="49" fontId="1" fillId="0" borderId="1" xfId="2" applyFont="1" applyBorder="1" applyNumberFormat="1">
      <alignment horizontal="center" vertical="center" wrapText="1"/>
    </xf>
    <xf numFmtId="181" fontId="1" fillId="0" borderId="1" xfId="0" applyFont="1" applyBorder="1" applyNumberFormat="1">
      <alignment horizontal="left" vertical="center" wrapText="1"/>
    </xf>
    <xf numFmtId="181" fontId="1" fillId="0" borderId="1" xfId="2" applyFont="1" applyBorder="1" applyNumberFormat="1">
      <alignment horizontal="left" vertical="center" wrapText="1"/>
    </xf>
    <xf numFmtId="181" fontId="1" fillId="0" borderId="1" xfId="2" applyFont="1" applyBorder="1" applyNumberFormat="1">
      <alignment horizontal="center" vertical="center" wrapText="1"/>
    </xf>
    <xf numFmtId="49" fontId="6" fillId="0" borderId="6" xfId="2" applyFont="1" applyBorder="1" applyNumberFormat="1">
      <alignment horizontal="right" vertical="center" wrapText="1"/>
    </xf>
    <xf numFmtId="49" fontId="10" fillId="0" borderId="6" xfId="2" applyFont="1" applyBorder="1" applyNumberFormat="1">
      <alignment horizontal="center" vertical="center" wrapText="1"/>
    </xf>
    <xf numFmtId="49" fontId="5" fillId="0" borderId="1" xfId="2" applyFont="1" applyBorder="1" applyNumberFormat="1">
      <alignment horizontal="center" vertical="center" wrapText="1"/>
    </xf>
    <xf numFmtId="182" fontId="5" fillId="0" borderId="1" xfId="7" applyFont="1" applyBorder="1" applyNumberFormat="1">
      <alignment horizontal="center" vertical="center" wrapText="1"/>
    </xf>
    <xf numFmtId="0" fontId="1" fillId="0" borderId="1" xfId="2" applyFont="1" applyBorder="1" applyNumberFormat="1">
      <alignment horizontal="left" vertical="center" wrapText="1"/>
    </xf>
    <xf numFmtId="181" fontId="1" fillId="0" borderId="1" xfId="0" applyFont="1" applyBorder="1" applyNumberFormat="1">
      <alignment horizontal="right" vertical="center" wrapText="1"/>
    </xf>
    <xf numFmtId="182" fontId="8" fillId="0" borderId="1" xfId="7" applyFont="1" applyBorder="1" applyNumberFormat="1">
      <alignment horizontal="center" vertical="center" wrapText="1"/>
    </xf>
    <xf numFmtId="49" fontId="13" fillId="0" borderId="6" xfId="2" applyFont="1" applyBorder="1" applyNumberFormat="1">
      <alignment horizontal="center" vertical="center" wrapText="1"/>
    </xf>
    <xf numFmtId="49" fontId="8" fillId="0" borderId="1" xfId="0" applyFont="1" applyBorder="1" applyNumberFormat="1">
      <alignment horizontal="center" vertical="center" wrapText="1"/>
    </xf>
    <xf numFmtId="0" fontId="14" fillId="0" borderId="6" xfId="0" applyFont="1" applyBorder="1">
      <alignment horizontal="center" vertical="center"/>
    </xf>
    <xf numFmtId="49" fontId="1" fillId="0" borderId="6" xfId="2" applyFont="1" applyBorder="1" applyNumberFormat="1">
      <alignment horizontal="center" vertical="center" wrapText="1"/>
    </xf>
    <xf numFmtId="49" fontId="13" fillId="0" borderId="6" xfId="0" applyFont="1" applyBorder="1" applyNumberFormat="1">
      <alignment horizontal="center" vertical="center" wrapText="1"/>
    </xf>
    <xf numFmtId="0" fontId="1" fillId="0" borderId="1" xfId="0" applyFont="1" applyBorder="1">
      <alignment horizontal="center" vertical="center"/>
    </xf>
    <xf numFmtId="0" fontId="5" fillId="0" borderId="1" xfId="0" applyFont="1" applyBorder="1">
      <alignment horizontal="center" vertical="center" wrapText="1"/>
    </xf>
  </cellXfs>
  <cellStyles count="9">
    <cellStyle name="Normal" xfId="0" builtinId="0"/>
    <cellStyle name="NumberStyle" xfId="1"/>
    <cellStyle name="TextStyle" xfId="2"/>
    <cellStyle name="MoneyStyle" xfId="1"/>
    <cellStyle name="TimeStyle" xfId="3"/>
    <cellStyle name="DateStyle" xfId="4"/>
    <cellStyle name="DateTimeStyle" xfId="5"/>
    <cellStyle name="PercentStyle" xfId="6"/>
    <cellStyle name="IntegralNumberStyle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sharedStrings" Target="sharedStrings.xml"/><Relationship Id="rId2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B31E0BA-7AA6-AB1B-691E-4662072693BB}" mc:Ignorable="x14ac xr xr2 xr3">
  <sheetPr>
    <outlinePr summaryRight="0"/>
  </sheetPr>
  <dimension ref="A1:D22"/>
  <sheetViews>
    <sheetView topLeftCell="A1" showZeros="0" workbookViewId="0" tabSelected="1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0</v>
      </c>
    </row>
    <row customHeight="1" ht="45">
      <c r="A2" s="10" t="s">
        <v>1</v>
      </c>
      <c r="B2" s="10"/>
      <c r="C2" s="10"/>
      <c r="D2" s="10"/>
    </row>
    <row customHeight="1" ht="18.75">
      <c r="A3" s="11">
        <f>"单位名称："&amp;"元江哈尼族彝族傣族自治县烟草产业服务中心"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6</v>
      </c>
      <c r="C5" s="13" t="s">
        <v>7</v>
      </c>
      <c r="D5" s="13" t="s">
        <v>6</v>
      </c>
    </row>
    <row customHeight="1" ht="18.75">
      <c r="A6" s="13"/>
      <c r="B6" s="13"/>
      <c r="C6" s="13"/>
      <c r="D6" s="13"/>
    </row>
    <row customHeight="1" ht="22.5">
      <c r="A7" s="14" t="s">
        <v>8</v>
      </c>
      <c r="B7" s="1">
        <v>3905196.01</v>
      </c>
      <c r="C7" s="14">
        <f>"一"&amp;"、"&amp;"社会保障和就业支出"</f>
      </c>
      <c r="D7" s="1">
        <v>134076.16</v>
      </c>
    </row>
    <row customHeight="1" ht="22.5">
      <c r="A8" s="14" t="s">
        <v>9</v>
      </c>
      <c r="B8" s="1"/>
      <c r="C8" s="14">
        <f>"二"&amp;"、"&amp;"卫生健康支出"</f>
      </c>
      <c r="D8" s="1">
        <v>116340.77</v>
      </c>
    </row>
    <row customHeight="1" ht="22.5">
      <c r="A9" s="14" t="s">
        <v>10</v>
      </c>
      <c r="B9" s="1"/>
      <c r="C9" s="14">
        <f>"三"&amp;"、"&amp;"农林水支出"</f>
      </c>
      <c r="D9" s="1">
        <v>3861803.08</v>
      </c>
    </row>
    <row customHeight="1" ht="22.5">
      <c r="A10" s="14" t="s">
        <v>11</v>
      </c>
      <c r="B10" s="1"/>
      <c r="C10" s="14">
        <f>"四"&amp;"、"&amp;"住房保障支出"</f>
      </c>
      <c r="D10" s="1">
        <v>92976</v>
      </c>
    </row>
    <row customHeight="1" ht="22.5">
      <c r="A11" s="14" t="s">
        <v>12</v>
      </c>
      <c r="B11" s="1">
        <v>300000</v>
      </c>
      <c r="C11" s="14"/>
      <c r="D11" s="1"/>
    </row>
    <row customHeight="1" ht="22.5">
      <c r="A12" s="14" t="s">
        <v>13</v>
      </c>
      <c r="B12" s="1"/>
      <c r="C12" s="14"/>
      <c r="D12" s="1"/>
    </row>
    <row customHeight="1" ht="22.5">
      <c r="A13" s="14" t="s">
        <v>14</v>
      </c>
      <c r="B13" s="1"/>
      <c r="C13" s="14"/>
      <c r="D13" s="1"/>
    </row>
    <row customHeight="1" ht="22.5">
      <c r="A14" s="14" t="s">
        <v>15</v>
      </c>
      <c r="B14" s="1"/>
      <c r="C14" s="14"/>
      <c r="D14" s="1"/>
    </row>
    <row customHeight="1" ht="22.5">
      <c r="A15" s="16" t="s">
        <v>16</v>
      </c>
      <c r="B15" s="1"/>
      <c r="C15" s="17"/>
      <c r="D15" s="1"/>
    </row>
    <row customHeight="1" ht="22.5">
      <c r="A16" s="16" t="s">
        <v>17</v>
      </c>
      <c r="B16" s="1">
        <v>300000</v>
      </c>
      <c r="C16" s="17"/>
      <c r="D16" s="1"/>
    </row>
    <row customHeight="1" ht="22.5">
      <c r="A17" s="16"/>
      <c r="B17" s="1"/>
      <c r="C17" s="17"/>
      <c r="D17" s="1"/>
    </row>
    <row customHeight="1" ht="22.5">
      <c r="A18" s="18" t="s">
        <v>18</v>
      </c>
      <c r="B18" s="19">
        <v>4205196.01</v>
      </c>
      <c r="C18" s="17" t="s">
        <v>19</v>
      </c>
      <c r="D18" s="19">
        <v>4205196.01</v>
      </c>
    </row>
    <row customHeight="1" ht="22.5">
      <c r="A19" s="20" t="s">
        <v>20</v>
      </c>
      <c r="B19" s="1"/>
      <c r="C19" s="21" t="s">
        <v>21</v>
      </c>
      <c r="D19" s="15"/>
    </row>
    <row customHeight="1" ht="22.5">
      <c r="A20" s="16" t="s">
        <v>22</v>
      </c>
      <c r="B20" s="19"/>
      <c r="C20" s="16" t="s">
        <v>22</v>
      </c>
      <c r="D20" s="19"/>
    </row>
    <row customHeight="1" ht="22.5">
      <c r="A21" s="16" t="s">
        <v>23</v>
      </c>
      <c r="B21" s="19"/>
      <c r="C21" s="16" t="s">
        <v>24</v>
      </c>
      <c r="D21" s="19"/>
    </row>
    <row customHeight="1" ht="22.5">
      <c r="A22" s="18" t="s">
        <v>25</v>
      </c>
      <c r="B22" s="19">
        <v>4205196.01</v>
      </c>
      <c r="C22" s="17" t="s">
        <v>26</v>
      </c>
      <c r="D22" s="19">
        <v>4205196.01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A1EF56A-01A9-CCDF-E51E-B38C7CDD12BC}" mc:Ignorable="x14ac xr xr2 xr3">
  <sheetPr>
    <outlinePr summaryRight="0"/>
  </sheetPr>
  <dimension ref="A1:F8"/>
  <sheetViews>
    <sheetView topLeftCell="A1" showZeros="0" workbookViewId="0"/>
  </sheetViews>
  <sheetFormatPr defaultColWidth="8.8515625" customHeight="1" defaultRowHeight="15"/>
  <cols>
    <col min="1" max="1" width="28.57421875" customWidth="1"/>
    <col min="2" max="2" width="17.140625" customWidth="1"/>
    <col min="3" max="3" width="28.57421875" customWidth="1"/>
    <col min="4" max="6" width="21.421875" customWidth="1"/>
  </cols>
  <sheetData>
    <row customHeight="1" ht="18.75">
      <c r="A1" s="8"/>
      <c r="B1" s="8"/>
      <c r="C1" s="8"/>
      <c r="D1" s="8"/>
      <c r="E1" s="8"/>
      <c r="F1" s="39" t="s">
        <v>325</v>
      </c>
    </row>
    <row customHeight="1" ht="37.5">
      <c r="A2" s="10" t="s">
        <v>326</v>
      </c>
      <c r="B2" s="10"/>
      <c r="C2" s="10"/>
      <c r="D2" s="10"/>
      <c r="E2" s="10"/>
      <c r="F2" s="10"/>
    </row>
    <row customHeight="1" ht="18.75">
      <c r="A3" s="35">
        <f>"单位名称："&amp;"元江哈尼族彝族傣族自治县烟草产业服务中心"</f>
      </c>
      <c r="B3" s="35"/>
      <c r="C3" s="35"/>
      <c r="D3" s="40"/>
      <c r="E3" s="40"/>
      <c r="F3" s="41" t="s">
        <v>29</v>
      </c>
    </row>
    <row customHeight="1" ht="18.75">
      <c r="A4" s="24" t="s">
        <v>131</v>
      </c>
      <c r="B4" s="24" t="s">
        <v>59</v>
      </c>
      <c r="C4" s="24" t="s">
        <v>60</v>
      </c>
      <c r="D4" s="36" t="s">
        <v>327</v>
      </c>
      <c r="E4" s="36"/>
      <c r="F4" s="36"/>
    </row>
    <row customHeight="1" ht="18.75">
      <c r="A5" s="24" t="s">
        <v>59</v>
      </c>
      <c r="B5" s="24" t="s">
        <v>59</v>
      </c>
      <c r="C5" s="24" t="s">
        <v>60</v>
      </c>
      <c r="D5" s="36" t="s">
        <v>34</v>
      </c>
      <c r="E5" s="36" t="s">
        <v>63</v>
      </c>
      <c r="F5" s="36" t="s">
        <v>64</v>
      </c>
    </row>
    <row customHeight="1" ht="18.75">
      <c r="A6" s="31" t="s">
        <v>46</v>
      </c>
      <c r="B6" s="31">
        <v>2</v>
      </c>
      <c r="C6" s="31">
        <v>3</v>
      </c>
      <c r="D6" s="31" t="s">
        <v>49</v>
      </c>
      <c r="E6" s="31" t="s">
        <v>50</v>
      </c>
      <c r="F6" s="31" t="s">
        <v>51</v>
      </c>
    </row>
    <row customHeight="1" ht="20.25">
      <c r="A7" s="32"/>
      <c r="B7" s="32"/>
      <c r="C7" s="32"/>
      <c r="D7" s="1"/>
      <c r="E7" s="1"/>
      <c r="F7" s="1"/>
    </row>
    <row customHeight="1" ht="20.25">
      <c r="A8" s="33" t="s">
        <v>103</v>
      </c>
      <c r="B8" s="33"/>
      <c r="C8" s="33"/>
      <c r="D8" s="15"/>
      <c r="E8" s="15"/>
      <c r="F8" s="15"/>
    </row>
  </sheetData>
  <mergeCells count="7">
    <mergeCell ref="A2:F2"/>
    <mergeCell ref="D4:F4"/>
    <mergeCell ref="A8:C8"/>
    <mergeCell ref="A4:A5"/>
    <mergeCell ref="C4:C5"/>
    <mergeCell ref="B4:B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298272B-600B-E564-530B-EA1370FE6E4E}" mc:Ignorable="x14ac xr xr2 xr3">
  <sheetPr>
    <outlinePr summaryRight="0"/>
  </sheetPr>
  <dimension ref="A1:Q14"/>
  <sheetViews>
    <sheetView topLeftCell="A7" showZeros="0" workbookViewId="0"/>
  </sheetViews>
  <sheetFormatPr defaultColWidth="8.8515625" customHeight="1" defaultRowHeight="15"/>
  <cols>
    <col min="1" max="1" width="32.9921875" customWidth="1"/>
    <col min="2" max="2" width="31.28125" customWidth="1"/>
    <col min="3" max="3" width="31.4140625" customWidth="1"/>
    <col min="4" max="4" width="11.4140625" customWidth="1"/>
    <col min="5" max="7" width="16.28125" customWidth="1"/>
    <col min="8" max="11" width="16.4140625" customWidth="1"/>
    <col min="12" max="17" width="16.28125" customWidth="1"/>
  </cols>
  <sheetData>
    <row customHeight="1" ht="1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55" t="s">
        <v>328</v>
      </c>
    </row>
    <row customHeight="1" ht="45">
      <c r="A2" s="56" t="s">
        <v>329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67"/>
      <c r="O2" s="67"/>
      <c r="P2" s="67"/>
      <c r="Q2" s="67"/>
    </row>
    <row customHeight="1" ht="20.25">
      <c r="A3" s="57">
        <f>"单位名称："&amp;"元江哈尼族彝族傣族自治县烟草产业服务中心"</f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5" t="s">
        <v>29</v>
      </c>
    </row>
    <row customHeight="1" ht="20.25">
      <c r="A4" s="68" t="s">
        <v>330</v>
      </c>
      <c r="B4" s="68" t="s">
        <v>331</v>
      </c>
      <c r="C4" s="68" t="s">
        <v>332</v>
      </c>
      <c r="D4" s="68" t="s">
        <v>333</v>
      </c>
      <c r="E4" s="68" t="s">
        <v>334</v>
      </c>
      <c r="F4" s="68" t="s">
        <v>335</v>
      </c>
      <c r="G4" s="68" t="s">
        <v>138</v>
      </c>
      <c r="H4" s="68"/>
      <c r="I4" s="68"/>
      <c r="J4" s="68"/>
      <c r="K4" s="68"/>
      <c r="L4" s="68"/>
      <c r="M4" s="68"/>
      <c r="N4" s="68"/>
      <c r="O4" s="68"/>
      <c r="P4" s="68"/>
      <c r="Q4" s="68"/>
    </row>
    <row customHeight="1" ht="20.25">
      <c r="A5" s="68" t="s">
        <v>336</v>
      </c>
      <c r="B5" s="68" t="s">
        <v>331</v>
      </c>
      <c r="C5" s="68" t="s">
        <v>332</v>
      </c>
      <c r="D5" s="68" t="s">
        <v>333</v>
      </c>
      <c r="E5" s="68" t="s">
        <v>334</v>
      </c>
      <c r="F5" s="68" t="s">
        <v>335</v>
      </c>
      <c r="G5" s="68" t="s">
        <v>32</v>
      </c>
      <c r="H5" s="68" t="s">
        <v>35</v>
      </c>
      <c r="I5" s="68" t="s">
        <v>337</v>
      </c>
      <c r="J5" s="68" t="s">
        <v>338</v>
      </c>
      <c r="K5" s="68" t="s">
        <v>38</v>
      </c>
      <c r="L5" s="68" t="s">
        <v>339</v>
      </c>
      <c r="M5" s="68" t="s">
        <v>62</v>
      </c>
      <c r="N5" s="68"/>
      <c r="O5" s="68"/>
      <c r="P5" s="68"/>
      <c r="Q5" s="68"/>
    </row>
    <row customHeight="1" ht="32.41666030883789">
      <c r="A6" s="68"/>
      <c r="B6" s="68"/>
      <c r="C6" s="68"/>
      <c r="D6" s="68"/>
      <c r="E6" s="68"/>
      <c r="F6" s="68"/>
      <c r="G6" s="68"/>
      <c r="H6" s="68" t="s">
        <v>34</v>
      </c>
      <c r="I6" s="68"/>
      <c r="J6" s="68"/>
      <c r="K6" s="68"/>
      <c r="L6" s="68" t="s">
        <v>34</v>
      </c>
      <c r="M6" s="68" t="s">
        <v>41</v>
      </c>
      <c r="N6" s="68" t="s">
        <v>42</v>
      </c>
      <c r="O6" s="69" t="s">
        <v>43</v>
      </c>
      <c r="P6" s="69" t="s">
        <v>44</v>
      </c>
      <c r="Q6" s="69" t="s">
        <v>45</v>
      </c>
    </row>
    <row customHeight="1" ht="2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59">
        <v>15</v>
      </c>
      <c r="P7" s="59">
        <v>16</v>
      </c>
      <c r="Q7" s="59">
        <v>17</v>
      </c>
    </row>
    <row customHeight="1" ht="20.25">
      <c r="A8" s="70" t="s">
        <v>177</v>
      </c>
      <c r="B8" s="2"/>
      <c r="C8" s="2"/>
      <c r="D8" s="60"/>
      <c r="E8" s="60"/>
      <c r="F8" s="60">
        <v>2000</v>
      </c>
      <c r="G8" s="60">
        <v>2000</v>
      </c>
      <c r="H8" s="60">
        <v>2000</v>
      </c>
      <c r="I8" s="60"/>
      <c r="J8" s="71"/>
      <c r="K8" s="71"/>
      <c r="L8" s="60"/>
      <c r="M8" s="60"/>
      <c r="N8" s="60"/>
      <c r="O8" s="60"/>
      <c r="P8" s="60"/>
      <c r="Q8" s="60"/>
    </row>
    <row customHeight="1" ht="20.25">
      <c r="A9" s="2"/>
      <c r="B9" s="2" t="s">
        <v>340</v>
      </c>
      <c r="C9" s="2">
        <f>"A05040101"&amp;"  "&amp;"复印纸"</f>
      </c>
      <c r="D9" s="65" t="s">
        <v>301</v>
      </c>
      <c r="E9" s="62">
        <v>1</v>
      </c>
      <c r="F9" s="60">
        <v>2000</v>
      </c>
      <c r="G9" s="60">
        <v>2000</v>
      </c>
      <c r="H9" s="71">
        <v>2000</v>
      </c>
      <c r="I9" s="71"/>
      <c r="J9" s="71"/>
      <c r="K9" s="71"/>
      <c r="L9" s="60"/>
      <c r="M9" s="60"/>
      <c r="N9" s="60"/>
      <c r="O9" s="60"/>
      <c r="P9" s="60"/>
      <c r="Q9" s="60"/>
    </row>
    <row customHeight="1" ht="20.25">
      <c r="A10" s="70" t="s">
        <v>170</v>
      </c>
      <c r="B10" s="2"/>
      <c r="C10" s="2"/>
      <c r="D10" s="2"/>
      <c r="E10" s="2"/>
      <c r="F10" s="60">
        <v>29000</v>
      </c>
      <c r="G10" s="60">
        <v>29000</v>
      </c>
      <c r="H10" s="60">
        <v>29000</v>
      </c>
      <c r="I10" s="60"/>
      <c r="J10" s="71"/>
      <c r="K10" s="71"/>
      <c r="L10" s="60"/>
      <c r="M10" s="60"/>
      <c r="N10" s="60"/>
      <c r="O10" s="60"/>
      <c r="P10" s="60"/>
      <c r="Q10" s="60"/>
    </row>
    <row customHeight="1" ht="20.25">
      <c r="A11" s="2"/>
      <c r="B11" s="2" t="s">
        <v>341</v>
      </c>
      <c r="C11" s="2">
        <f>"A07070101"&amp;"  "&amp;"汽油"</f>
      </c>
      <c r="D11" s="65" t="s">
        <v>301</v>
      </c>
      <c r="E11" s="62">
        <v>1</v>
      </c>
      <c r="F11" s="60">
        <v>8000</v>
      </c>
      <c r="G11" s="60">
        <v>8000</v>
      </c>
      <c r="H11" s="71">
        <v>8000</v>
      </c>
      <c r="I11" s="71"/>
      <c r="J11" s="71"/>
      <c r="K11" s="71"/>
      <c r="L11" s="60"/>
      <c r="M11" s="60"/>
      <c r="N11" s="60"/>
      <c r="O11" s="60"/>
      <c r="P11" s="60"/>
      <c r="Q11" s="60"/>
    </row>
    <row customHeight="1" ht="20.25">
      <c r="A12" s="2"/>
      <c r="B12" s="2" t="s">
        <v>342</v>
      </c>
      <c r="C12" s="2">
        <f>"C1804010201"&amp;"  "&amp;"机动车保险服务"</f>
      </c>
      <c r="D12" s="65" t="s">
        <v>301</v>
      </c>
      <c r="E12" s="62">
        <v>1</v>
      </c>
      <c r="F12" s="60">
        <v>6000</v>
      </c>
      <c r="G12" s="60">
        <v>6000</v>
      </c>
      <c r="H12" s="71">
        <v>6000</v>
      </c>
      <c r="I12" s="71"/>
      <c r="J12" s="71"/>
      <c r="K12" s="71"/>
      <c r="L12" s="60"/>
      <c r="M12" s="60"/>
      <c r="N12" s="60"/>
      <c r="O12" s="60"/>
      <c r="P12" s="60"/>
      <c r="Q12" s="60"/>
    </row>
    <row customHeight="1" ht="20.25">
      <c r="A13" s="2"/>
      <c r="B13" s="2" t="s">
        <v>343</v>
      </c>
      <c r="C13" s="2">
        <f>"C23120301"&amp;"  "&amp;"车辆维修和保养服务"</f>
      </c>
      <c r="D13" s="65" t="s">
        <v>301</v>
      </c>
      <c r="E13" s="62">
        <v>3</v>
      </c>
      <c r="F13" s="60">
        <v>15000</v>
      </c>
      <c r="G13" s="60">
        <v>15000</v>
      </c>
      <c r="H13" s="71">
        <v>15000</v>
      </c>
      <c r="I13" s="71"/>
      <c r="J13" s="71"/>
      <c r="K13" s="71"/>
      <c r="L13" s="60"/>
      <c r="M13" s="60"/>
      <c r="N13" s="60"/>
      <c r="O13" s="60"/>
      <c r="P13" s="60"/>
      <c r="Q13" s="60"/>
    </row>
    <row customHeight="1" ht="20.25">
      <c r="A14" s="62" t="s">
        <v>32</v>
      </c>
      <c r="B14" s="62"/>
      <c r="C14" s="62"/>
      <c r="D14" s="65"/>
      <c r="E14" s="65"/>
      <c r="F14" s="60">
        <v>31000</v>
      </c>
      <c r="G14" s="60">
        <v>31000</v>
      </c>
      <c r="H14" s="60">
        <v>31000</v>
      </c>
      <c r="I14" s="60"/>
      <c r="J14" s="60"/>
      <c r="K14" s="60"/>
      <c r="L14" s="60"/>
      <c r="M14" s="60"/>
      <c r="N14" s="60"/>
      <c r="O14" s="60"/>
      <c r="P14" s="60"/>
      <c r="Q14" s="60"/>
    </row>
  </sheetData>
  <mergeCells count="17">
    <mergeCell ref="A1:M1"/>
    <mergeCell ref="G5:G6"/>
    <mergeCell ref="I5:I6"/>
    <mergeCell ref="J5:J6"/>
    <mergeCell ref="K5:K6"/>
    <mergeCell ref="A3:M3"/>
    <mergeCell ref="A4:A6"/>
    <mergeCell ref="B4:B6"/>
    <mergeCell ref="C4:C6"/>
    <mergeCell ref="D4:D6"/>
    <mergeCell ref="E4:E6"/>
    <mergeCell ref="F4:F6"/>
    <mergeCell ref="H5:H6"/>
    <mergeCell ref="L5:Q5"/>
    <mergeCell ref="G4:Q4"/>
    <mergeCell ref="A14:E14"/>
    <mergeCell ref="A2:Q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6144612-0D26-62F4-F848-8E0432D69217}" mc:Ignorable="x14ac xr xr2 xr3">
  <sheetPr>
    <outlinePr summaryRight="0"/>
  </sheetPr>
  <dimension ref="A1:N10"/>
  <sheetViews>
    <sheetView topLeftCell="A1" showZeros="0" workbookViewId="0"/>
  </sheetViews>
  <sheetFormatPr defaultColWidth="8.8515625" customHeight="1" defaultRowHeight="15"/>
  <cols>
    <col min="1" max="1" width="35.1328125" customWidth="1"/>
    <col min="2" max="2" width="28.28125" customWidth="1"/>
    <col min="3" max="3" width="28.4140625" customWidth="1"/>
    <col min="4" max="4" width="16.28125" customWidth="1"/>
    <col min="5" max="9" width="16.4140625" customWidth="1"/>
    <col min="10" max="14" width="16.28125" customWidth="1"/>
  </cols>
  <sheetData>
    <row customHeight="1" ht="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 t="s">
        <v>344</v>
      </c>
    </row>
    <row customHeight="1" ht="45">
      <c r="A2" s="56" t="s">
        <v>345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customHeight="1" ht="20.25">
      <c r="A3" s="57">
        <f>"单位名称："&amp;"元江哈尼族彝族傣族自治县烟草产业服务中心"</f>
      </c>
      <c r="B3" s="57"/>
      <c r="C3" s="57"/>
      <c r="D3" s="57"/>
      <c r="E3" s="57"/>
      <c r="F3" s="57"/>
      <c r="G3" s="57"/>
      <c r="H3" s="57"/>
      <c r="I3" s="55"/>
      <c r="J3" s="55"/>
      <c r="K3" s="55"/>
      <c r="L3" s="55"/>
      <c r="M3" s="55"/>
      <c r="N3" s="55" t="s">
        <v>29</v>
      </c>
    </row>
    <row customHeight="1" ht="27.16666030883789">
      <c r="A4" s="58" t="s">
        <v>330</v>
      </c>
      <c r="B4" s="58" t="s">
        <v>346</v>
      </c>
      <c r="C4" s="58" t="s">
        <v>347</v>
      </c>
      <c r="D4" s="58" t="s">
        <v>138</v>
      </c>
      <c r="E4" s="58"/>
      <c r="F4" s="58"/>
      <c r="G4" s="58"/>
      <c r="H4" s="58"/>
      <c r="I4" s="58"/>
      <c r="J4" s="58"/>
      <c r="K4" s="58"/>
      <c r="L4" s="58"/>
      <c r="M4" s="58"/>
      <c r="N4" s="58"/>
    </row>
    <row customHeight="1" ht="23.41666030883789">
      <c r="A5" s="58" t="s">
        <v>336</v>
      </c>
      <c r="B5" s="58"/>
      <c r="C5" s="58" t="s">
        <v>348</v>
      </c>
      <c r="D5" s="58" t="s">
        <v>32</v>
      </c>
      <c r="E5" s="58" t="s">
        <v>35</v>
      </c>
      <c r="F5" s="58" t="s">
        <v>337</v>
      </c>
      <c r="G5" s="58" t="s">
        <v>338</v>
      </c>
      <c r="H5" s="58" t="s">
        <v>38</v>
      </c>
      <c r="I5" s="58" t="s">
        <v>339</v>
      </c>
      <c r="J5" s="58"/>
      <c r="K5" s="58"/>
      <c r="L5" s="58"/>
      <c r="M5" s="58"/>
      <c r="N5" s="58"/>
    </row>
    <row customHeight="1" ht="28.66666030883789">
      <c r="A6" s="58"/>
      <c r="B6" s="58"/>
      <c r="C6" s="58"/>
      <c r="D6" s="58"/>
      <c r="E6" s="58" t="s">
        <v>34</v>
      </c>
      <c r="F6" s="58"/>
      <c r="G6" s="58"/>
      <c r="H6" s="58"/>
      <c r="I6" s="58" t="s">
        <v>34</v>
      </c>
      <c r="J6" s="58" t="s">
        <v>41</v>
      </c>
      <c r="K6" s="58" t="s">
        <v>42</v>
      </c>
      <c r="L6" s="72" t="s">
        <v>43</v>
      </c>
      <c r="M6" s="72" t="s">
        <v>44</v>
      </c>
      <c r="N6" s="72" t="s">
        <v>45</v>
      </c>
    </row>
    <row customHeight="1" ht="2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</row>
    <row customHeight="1" ht="20.25">
      <c r="A8" s="2"/>
      <c r="B8" s="2"/>
      <c r="C8" s="2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customHeight="1" ht="20.25">
      <c r="A9" s="2"/>
      <c r="B9" s="2"/>
      <c r="C9" s="2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customHeight="1" ht="20.25">
      <c r="A10" s="62" t="s">
        <v>32</v>
      </c>
      <c r="B10" s="62"/>
      <c r="C10" s="6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</sheetData>
  <mergeCells count="14">
    <mergeCell ref="A1:I1"/>
    <mergeCell ref="D5:D6"/>
    <mergeCell ref="F5:F6"/>
    <mergeCell ref="G5:G6"/>
    <mergeCell ref="H5:H6"/>
    <mergeCell ref="A3:H3"/>
    <mergeCell ref="A4:A6"/>
    <mergeCell ref="C4:C6"/>
    <mergeCell ref="E5:E6"/>
    <mergeCell ref="I5:N5"/>
    <mergeCell ref="D4:N4"/>
    <mergeCell ref="B4:B6"/>
    <mergeCell ref="A2:N2"/>
    <mergeCell ref="A10:C10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28E488A-D70A-643B-938D-65F7E813A0F6}" mc:Ignorable="x14ac xr xr2 xr3">
  <sheetPr>
    <outlinePr summaryRight="0"/>
  </sheetPr>
  <dimension ref="A1:N8"/>
  <sheetViews>
    <sheetView topLeftCell="A1" showZeros="0" workbookViewId="0"/>
  </sheetViews>
  <sheetFormatPr defaultColWidth="8.8515625" customHeight="1" defaultRowHeight="15"/>
  <cols>
    <col min="1" max="1" width="37.140625" customWidth="1"/>
    <col min="2" max="14" width="17.140625" customWidth="1"/>
  </cols>
  <sheetData>
    <row customHeight="1" ht="24.16666030883789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5" t="s">
        <v>349</v>
      </c>
    </row>
    <row customHeight="1" ht="45.16666030883789">
      <c r="A2" s="73" t="s">
        <v>350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customHeight="1" ht="18.75">
      <c r="A3" s="57">
        <f>"单位名称："&amp;"元江哈尼族彝族傣族自治县烟草产业服务中心"</f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5" t="s">
        <v>29</v>
      </c>
    </row>
    <row customHeight="1" ht="22.5">
      <c r="A4" s="74" t="s">
        <v>351</v>
      </c>
      <c r="B4" s="74" t="s">
        <v>138</v>
      </c>
      <c r="C4" s="74"/>
      <c r="D4" s="74"/>
      <c r="E4" s="74" t="s">
        <v>352</v>
      </c>
      <c r="F4" s="74"/>
      <c r="G4" s="74"/>
      <c r="H4" s="74"/>
      <c r="I4" s="74"/>
      <c r="J4" s="74"/>
      <c r="K4" s="74"/>
      <c r="L4" s="74"/>
      <c r="M4" s="74"/>
      <c r="N4" s="74"/>
    </row>
    <row customHeight="1" ht="22.5">
      <c r="A5" s="74"/>
      <c r="B5" s="74" t="s">
        <v>32</v>
      </c>
      <c r="C5" s="74" t="s">
        <v>35</v>
      </c>
      <c r="D5" s="74" t="s">
        <v>337</v>
      </c>
      <c r="E5" s="36" t="s">
        <v>353</v>
      </c>
      <c r="F5" s="36" t="s">
        <v>354</v>
      </c>
      <c r="G5" s="36" t="s">
        <v>355</v>
      </c>
      <c r="H5" s="36" t="s">
        <v>356</v>
      </c>
      <c r="I5" s="36" t="s">
        <v>357</v>
      </c>
      <c r="J5" s="36" t="s">
        <v>358</v>
      </c>
      <c r="K5" s="36" t="s">
        <v>359</v>
      </c>
      <c r="L5" s="36" t="s">
        <v>360</v>
      </c>
      <c r="M5" s="36" t="s">
        <v>361</v>
      </c>
      <c r="N5" s="36" t="s">
        <v>362</v>
      </c>
    </row>
    <row customHeight="1" ht="18.75">
      <c r="A6" s="74" t="s">
        <v>46</v>
      </c>
      <c r="B6" s="74" t="s">
        <v>47</v>
      </c>
      <c r="C6" s="74" t="s">
        <v>48</v>
      </c>
      <c r="D6" s="74" t="s">
        <v>49</v>
      </c>
      <c r="E6" s="74" t="s">
        <v>50</v>
      </c>
      <c r="F6" s="74" t="s">
        <v>51</v>
      </c>
      <c r="G6" s="74" t="s">
        <v>52</v>
      </c>
      <c r="H6" s="74" t="s">
        <v>53</v>
      </c>
      <c r="I6" s="74" t="s">
        <v>54</v>
      </c>
      <c r="J6" s="74" t="s">
        <v>70</v>
      </c>
      <c r="K6" s="74" t="s">
        <v>363</v>
      </c>
      <c r="L6" s="74" t="s">
        <v>262</v>
      </c>
      <c r="M6" s="74" t="s">
        <v>364</v>
      </c>
      <c r="N6" s="74" t="s">
        <v>365</v>
      </c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customHeight="1" ht="18.75">
      <c r="A8" s="6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mergeCells count="5">
    <mergeCell ref="A2:N2"/>
    <mergeCell ref="A3:C3"/>
    <mergeCell ref="B4:D4"/>
    <mergeCell ref="E4:N4"/>
    <mergeCell ref="A4:A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C5CCA2A-6465-631E-44AE-0D35C1707844}" mc:Ignorable="x14ac xr xr2 xr3">
  <sheetPr>
    <outlinePr summaryRight="0"/>
  </sheetPr>
  <dimension ref="A1:J7"/>
  <sheetViews>
    <sheetView topLeftCell="A1" showZeros="0" workbookViewId="0"/>
  </sheetViews>
  <sheetFormatPr defaultColWidth="8.8515625" customHeight="1" defaultRowHeight="15"/>
  <cols>
    <col min="1" max="10" width="28.57421875" customWidth="1"/>
  </cols>
  <sheetData>
    <row customHeight="1" ht="18.75">
      <c r="A1" s="57"/>
      <c r="B1" s="57"/>
      <c r="C1" s="57"/>
      <c r="D1" s="57"/>
      <c r="E1" s="57"/>
      <c r="F1" s="57"/>
      <c r="G1" s="57"/>
      <c r="H1" s="57"/>
      <c r="I1" s="57"/>
      <c r="J1" s="55" t="s">
        <v>366</v>
      </c>
    </row>
    <row customHeight="1" ht="52.04999542236328">
      <c r="A2" s="73" t="s">
        <v>367</v>
      </c>
      <c r="B2" s="75"/>
      <c r="C2" s="75"/>
      <c r="D2" s="75"/>
      <c r="E2" s="75"/>
      <c r="F2" s="75"/>
      <c r="G2" s="75"/>
      <c r="H2" s="75"/>
      <c r="I2" s="75"/>
      <c r="J2" s="75"/>
    </row>
    <row customHeight="1" ht="21.29999542236328">
      <c r="A3" s="57">
        <f>"单位名称："&amp;"元江哈尼族彝族傣族自治县烟草产业服务中心"</f>
      </c>
      <c r="B3" s="57"/>
      <c r="C3" s="57"/>
      <c r="D3" s="76"/>
      <c r="E3" s="76"/>
      <c r="F3" s="76"/>
      <c r="G3" s="76"/>
      <c r="H3" s="76"/>
      <c r="I3" s="76"/>
      <c r="J3" s="76"/>
    </row>
    <row customHeight="1" ht="27.16666030883789">
      <c r="A4" s="68" t="s">
        <v>216</v>
      </c>
      <c r="B4" s="68" t="s">
        <v>217</v>
      </c>
      <c r="C4" s="68" t="s">
        <v>218</v>
      </c>
      <c r="D4" s="68" t="s">
        <v>219</v>
      </c>
      <c r="E4" s="68" t="s">
        <v>220</v>
      </c>
      <c r="F4" s="68" t="s">
        <v>221</v>
      </c>
      <c r="G4" s="68" t="s">
        <v>222</v>
      </c>
      <c r="H4" s="68" t="s">
        <v>223</v>
      </c>
      <c r="I4" s="68" t="s">
        <v>224</v>
      </c>
      <c r="J4" s="68" t="s">
        <v>225</v>
      </c>
    </row>
    <row customHeight="1" ht="18.75">
      <c r="A5" s="68" t="s">
        <v>46</v>
      </c>
      <c r="B5" s="68" t="s">
        <v>47</v>
      </c>
      <c r="C5" s="68" t="s">
        <v>48</v>
      </c>
      <c r="D5" s="68" t="s">
        <v>49</v>
      </c>
      <c r="E5" s="68" t="s">
        <v>50</v>
      </c>
      <c r="F5" s="68" t="s">
        <v>51</v>
      </c>
      <c r="G5" s="68" t="s">
        <v>52</v>
      </c>
      <c r="H5" s="68" t="s">
        <v>53</v>
      </c>
      <c r="I5" s="68" t="s">
        <v>54</v>
      </c>
      <c r="J5" s="68" t="s">
        <v>70</v>
      </c>
    </row>
    <row customHeight="1" ht="18.75">
      <c r="A6" s="2"/>
      <c r="B6" s="2"/>
      <c r="C6" s="2"/>
      <c r="D6" s="2"/>
      <c r="E6" s="2"/>
      <c r="F6" s="2"/>
      <c r="G6" s="2"/>
      <c r="H6" s="2"/>
      <c r="I6" s="2"/>
      <c r="J6" s="2"/>
    </row>
    <row customHeight="1" ht="18.75">
      <c r="A7" s="2"/>
      <c r="B7" s="2"/>
      <c r="C7" s="2"/>
      <c r="D7" s="2"/>
      <c r="E7" s="2"/>
      <c r="F7" s="2"/>
      <c r="G7" s="2"/>
      <c r="H7" s="2"/>
      <c r="I7" s="2"/>
      <c r="J7" s="2"/>
    </row>
  </sheetData>
  <mergeCells count="2">
    <mergeCell ref="A2:J2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4DC2ED-9533-8BCB-E82A-A2719BD4AF3D}" mc:Ignorable="x14ac xr xr2 xr3">
  <sheetPr>
    <outlinePr summaryRight="0"/>
  </sheetPr>
  <dimension ref="A1:H7"/>
  <sheetViews>
    <sheetView topLeftCell="A1" showZeros="0" workbookViewId="0"/>
  </sheetViews>
  <sheetFormatPr defaultColWidth="8.8515625" customHeight="1" defaultRowHeight="15"/>
  <cols>
    <col min="1" max="8" width="28.57421875" customWidth="1"/>
  </cols>
  <sheetData>
    <row customHeight="1" ht="18.75">
      <c r="A1" s="57"/>
      <c r="B1" s="57"/>
      <c r="C1" s="57"/>
      <c r="D1" s="57"/>
      <c r="E1" s="57"/>
      <c r="F1" s="57"/>
      <c r="G1" s="57"/>
      <c r="H1" s="55" t="s">
        <v>368</v>
      </c>
    </row>
    <row customHeight="1" ht="41.41666030883789">
      <c r="A2" s="77" t="s">
        <v>369</v>
      </c>
      <c r="B2" s="77"/>
      <c r="C2" s="77"/>
      <c r="D2" s="77"/>
      <c r="E2" s="77"/>
      <c r="F2" s="77"/>
      <c r="G2" s="77"/>
      <c r="H2" s="77"/>
    </row>
    <row customHeight="1" ht="18.75">
      <c r="A3" s="57">
        <f>"单位名称："&amp;"元江哈尼族彝族傣族自治县烟草产业服务中心"</f>
      </c>
      <c r="B3" s="57"/>
      <c r="C3" s="57"/>
      <c r="D3" s="57"/>
      <c r="E3" s="57"/>
      <c r="F3" s="57"/>
      <c r="G3" s="57"/>
      <c r="H3" s="57"/>
    </row>
    <row customHeight="1" ht="18.75">
      <c r="A4" s="68" t="s">
        <v>131</v>
      </c>
      <c r="B4" s="68" t="s">
        <v>370</v>
      </c>
      <c r="C4" s="68" t="s">
        <v>371</v>
      </c>
      <c r="D4" s="68" t="s">
        <v>372</v>
      </c>
      <c r="E4" s="68" t="s">
        <v>333</v>
      </c>
      <c r="F4" s="68" t="s">
        <v>373</v>
      </c>
      <c r="G4" s="68"/>
      <c r="H4" s="68"/>
    </row>
    <row customHeight="1" ht="18.75">
      <c r="A5" s="68"/>
      <c r="B5" s="68"/>
      <c r="C5" s="68"/>
      <c r="D5" s="68"/>
      <c r="E5" s="68"/>
      <c r="F5" s="68" t="s">
        <v>334</v>
      </c>
      <c r="G5" s="68" t="s">
        <v>374</v>
      </c>
      <c r="H5" s="68" t="s">
        <v>375</v>
      </c>
    </row>
    <row customHeight="1" ht="18.75">
      <c r="A6" s="68" t="s">
        <v>46</v>
      </c>
      <c r="B6" s="68" t="s">
        <v>47</v>
      </c>
      <c r="C6" s="68" t="s">
        <v>48</v>
      </c>
      <c r="D6" s="68" t="s">
        <v>49</v>
      </c>
      <c r="E6" s="68" t="s">
        <v>50</v>
      </c>
      <c r="F6" s="68" t="s">
        <v>51</v>
      </c>
      <c r="G6" s="68" t="s">
        <v>52</v>
      </c>
      <c r="H6" s="68" t="s">
        <v>53</v>
      </c>
    </row>
    <row customHeight="1" ht="18.75">
      <c r="A7" s="2"/>
      <c r="B7" s="2"/>
      <c r="C7" s="2"/>
      <c r="D7" s="2"/>
      <c r="E7" s="62"/>
      <c r="F7" s="62"/>
      <c r="G7" s="1"/>
      <c r="H7" s="1"/>
    </row>
  </sheetData>
  <mergeCells count="8">
    <mergeCell ref="A3:C3"/>
    <mergeCell ref="A2:H2"/>
    <mergeCell ref="A4:A5"/>
    <mergeCell ref="B4:B5"/>
    <mergeCell ref="C4:C5"/>
    <mergeCell ref="D4:D5"/>
    <mergeCell ref="E4:E5"/>
    <mergeCell ref="F4:H4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23DA2C2-8DF1-C82D-5ABE-E85FF1FAA1BF}" mc:Ignorable="x14ac xr xr2 xr3">
  <sheetPr>
    <outlinePr summaryRight="0"/>
  </sheetPr>
  <dimension ref="A1:K10"/>
  <sheetViews>
    <sheetView topLeftCell="A4" showZeros="0" workbookViewId="0"/>
  </sheetViews>
  <sheetFormatPr defaultColWidth="8.8515625" customHeight="1" defaultRowHeight="15"/>
  <cols>
    <col min="1" max="1" width="21.421875" customWidth="1"/>
    <col min="2" max="3" width="35.7109375" customWidth="1"/>
    <col min="4" max="4" width="17.140625" customWidth="1"/>
    <col min="5" max="5" width="28.57421875" customWidth="1"/>
    <col min="6" max="6" width="17.140625" customWidth="1"/>
    <col min="7" max="7" width="28.57421875" customWidth="1"/>
    <col min="8" max="11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22"/>
      <c r="I1" s="22"/>
      <c r="J1" s="22"/>
      <c r="K1" s="22" t="s">
        <v>376</v>
      </c>
    </row>
    <row customHeight="1" ht="45">
      <c r="A2" s="10" t="s">
        <v>377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customHeight="1" ht="18.75">
      <c r="A3" s="11">
        <f>"单位名称："&amp;"元江哈尼族彝族傣族自治县烟草产业服务中心"</f>
      </c>
      <c r="B3" s="11"/>
      <c r="C3" s="11"/>
      <c r="D3" s="11"/>
      <c r="E3" s="11"/>
      <c r="F3" s="11"/>
      <c r="G3" s="11"/>
      <c r="H3" s="9"/>
      <c r="I3" s="9"/>
      <c r="J3" s="9"/>
      <c r="K3" s="9" t="s">
        <v>29</v>
      </c>
    </row>
    <row customHeight="1" ht="18.75">
      <c r="A4" s="24" t="s">
        <v>198</v>
      </c>
      <c r="B4" s="24" t="s">
        <v>133</v>
      </c>
      <c r="C4" s="24" t="s">
        <v>199</v>
      </c>
      <c r="D4" s="24" t="s">
        <v>134</v>
      </c>
      <c r="E4" s="24" t="s">
        <v>135</v>
      </c>
      <c r="F4" s="24" t="s">
        <v>200</v>
      </c>
      <c r="G4" s="24" t="s">
        <v>137</v>
      </c>
      <c r="H4" s="24" t="s">
        <v>32</v>
      </c>
      <c r="I4" s="24" t="s">
        <v>378</v>
      </c>
      <c r="J4" s="24"/>
      <c r="K4" s="24"/>
    </row>
    <row customHeight="1" ht="18.75">
      <c r="A5" s="24"/>
      <c r="B5" s="24"/>
      <c r="C5" s="24"/>
      <c r="D5" s="24"/>
      <c r="E5" s="24"/>
      <c r="F5" s="24"/>
      <c r="G5" s="24"/>
      <c r="H5" s="24"/>
      <c r="I5" s="24" t="s">
        <v>35</v>
      </c>
      <c r="J5" s="24" t="s">
        <v>36</v>
      </c>
      <c r="K5" s="24" t="s">
        <v>37</v>
      </c>
    </row>
    <row customHeight="1" ht="22.6666603088378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customHeight="1" ht="18.75">
      <c r="A7" s="31" t="s">
        <v>46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</row>
    <row customHeight="1" ht="20.25">
      <c r="A8" s="14"/>
      <c r="B8" s="32"/>
      <c r="C8" s="14"/>
      <c r="D8" s="14"/>
      <c r="E8" s="14"/>
      <c r="F8" s="14"/>
      <c r="G8" s="14"/>
      <c r="H8" s="1"/>
      <c r="I8" s="1"/>
      <c r="J8" s="1"/>
      <c r="K8" s="1"/>
    </row>
    <row customHeight="1" ht="20.25">
      <c r="A9" s="14"/>
      <c r="B9" s="32"/>
      <c r="C9" s="14"/>
      <c r="D9" s="14"/>
      <c r="E9" s="14"/>
      <c r="F9" s="14"/>
      <c r="G9" s="14"/>
      <c r="H9" s="1"/>
      <c r="I9" s="1"/>
      <c r="J9" s="1"/>
      <c r="K9" s="1"/>
    </row>
    <row customHeight="1" ht="20.25">
      <c r="A10" s="78" t="s">
        <v>32</v>
      </c>
      <c r="B10" s="78"/>
      <c r="C10" s="78"/>
      <c r="D10" s="78"/>
      <c r="E10" s="78"/>
      <c r="F10" s="78"/>
      <c r="G10" s="78"/>
      <c r="H10" s="1"/>
      <c r="I10" s="1"/>
      <c r="J10" s="1"/>
      <c r="K10" s="1"/>
    </row>
  </sheetData>
  <mergeCells count="15">
    <mergeCell ref="A3:G3"/>
    <mergeCell ref="I5:I6"/>
    <mergeCell ref="J5:J6"/>
    <mergeCell ref="K5:K6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A2:K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D4896D2-35DE-6955-7708-5DCCF22DAC47}" mc:Ignorable="x14ac xr xr2 xr3">
  <sheetPr>
    <outlinePr summaryRight="0"/>
  </sheetPr>
  <dimension ref="A1:G11"/>
  <sheetViews>
    <sheetView topLeftCell="A4" showZeros="0" workbookViewId="0"/>
  </sheetViews>
  <sheetFormatPr defaultColWidth="8.8515625" customHeight="1" defaultRowHeight="15"/>
  <cols>
    <col min="1" max="1" width="35.7109375" customWidth="1"/>
    <col min="2" max="2" width="21.421875" customWidth="1"/>
    <col min="3" max="3" width="35.7109375" customWidth="1"/>
    <col min="4" max="4" width="21.421875" customWidth="1"/>
    <col min="5" max="7" width="17.140625" customWidth="1"/>
  </cols>
  <sheetData>
    <row customHeight="1" ht="18.75">
      <c r="A1" s="8"/>
      <c r="B1" s="8"/>
      <c r="C1" s="8"/>
      <c r="D1" s="8"/>
      <c r="E1" s="22"/>
      <c r="F1" s="22"/>
      <c r="G1" s="22" t="s">
        <v>379</v>
      </c>
    </row>
    <row customHeight="1" ht="45">
      <c r="A2" s="10" t="s">
        <v>380</v>
      </c>
      <c r="B2" s="10"/>
      <c r="C2" s="10"/>
      <c r="D2" s="10"/>
      <c r="E2" s="10"/>
      <c r="F2" s="10"/>
      <c r="G2" s="10"/>
    </row>
    <row customHeight="1" ht="24.16666030883789">
      <c r="A3" s="11">
        <f>"单位名称："&amp;"元江哈尼族彝族傣族自治县烟草产业服务中心"</f>
      </c>
      <c r="B3" s="11"/>
      <c r="C3" s="11"/>
      <c r="D3" s="11"/>
      <c r="E3" s="9"/>
      <c r="F3" s="9"/>
      <c r="G3" s="9" t="s">
        <v>29</v>
      </c>
    </row>
    <row customHeight="1" ht="18.75">
      <c r="A4" s="79" t="s">
        <v>199</v>
      </c>
      <c r="B4" s="79" t="s">
        <v>198</v>
      </c>
      <c r="C4" s="79" t="s">
        <v>133</v>
      </c>
      <c r="D4" s="79" t="s">
        <v>381</v>
      </c>
      <c r="E4" s="79" t="s">
        <v>35</v>
      </c>
      <c r="F4" s="79"/>
      <c r="G4" s="79"/>
    </row>
    <row customHeight="1" ht="18.75">
      <c r="A5" s="79"/>
      <c r="B5" s="79"/>
      <c r="C5" s="79"/>
      <c r="D5" s="79"/>
      <c r="E5" s="79">
        <v>2026</v>
      </c>
      <c r="F5" s="79">
        <v>2027</v>
      </c>
      <c r="G5" s="79">
        <v>2028</v>
      </c>
    </row>
    <row customHeight="1" ht="22.66666030883789">
      <c r="A6" s="79"/>
      <c r="B6" s="79"/>
      <c r="C6" s="79"/>
      <c r="D6" s="79"/>
      <c r="E6" s="79"/>
      <c r="F6" s="79"/>
      <c r="G6" s="79"/>
    </row>
    <row customHeight="1" ht="18.75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</row>
    <row customHeight="1" ht="20.25">
      <c r="A8" s="51" t="s">
        <v>56</v>
      </c>
      <c r="B8" s="51" t="s">
        <v>204</v>
      </c>
      <c r="C8" s="52" t="s">
        <v>203</v>
      </c>
      <c r="D8" s="51" t="s">
        <v>382</v>
      </c>
      <c r="E8" s="54">
        <v>1638400</v>
      </c>
      <c r="F8" s="54"/>
      <c r="G8" s="54"/>
    </row>
    <row customHeight="1" ht="20.25">
      <c r="A9" s="51" t="s">
        <v>56</v>
      </c>
      <c r="B9" s="51" t="s">
        <v>204</v>
      </c>
      <c r="C9" s="52" t="s">
        <v>208</v>
      </c>
      <c r="D9" s="51" t="s">
        <v>382</v>
      </c>
      <c r="E9" s="54">
        <v>520000</v>
      </c>
      <c r="F9" s="54"/>
      <c r="G9" s="54"/>
    </row>
    <row customHeight="1" ht="20.25">
      <c r="A10" s="51" t="s">
        <v>56</v>
      </c>
      <c r="B10" s="51" t="s">
        <v>204</v>
      </c>
      <c r="C10" s="52" t="s">
        <v>210</v>
      </c>
      <c r="D10" s="51" t="s">
        <v>382</v>
      </c>
      <c r="E10" s="54">
        <v>420300</v>
      </c>
      <c r="F10" s="54"/>
      <c r="G10" s="54"/>
    </row>
    <row customHeight="1" ht="20.25">
      <c r="A11" s="53" t="s">
        <v>32</v>
      </c>
      <c r="B11" s="53"/>
      <c r="C11" s="53"/>
      <c r="D11" s="53"/>
      <c r="E11" s="54">
        <v>2578700</v>
      </c>
      <c r="F11" s="54"/>
      <c r="G11" s="54"/>
    </row>
  </sheetData>
  <mergeCells count="11">
    <mergeCell ref="A3:D3"/>
    <mergeCell ref="E5:E6"/>
    <mergeCell ref="F5:F6"/>
    <mergeCell ref="G5:G6"/>
    <mergeCell ref="E4:G4"/>
    <mergeCell ref="A11:D11"/>
    <mergeCell ref="A4:A6"/>
    <mergeCell ref="B4:B6"/>
    <mergeCell ref="C4:C6"/>
    <mergeCell ref="D4:D6"/>
    <mergeCell ref="A2:G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E6B2AFF-2BCE-297F-5428-BD01CB9FB9DD}" mc:Ignorable="x14ac xr xr2 xr3">
  <sheetPr>
    <outlinePr summaryRight="0"/>
  </sheetPr>
  <dimension ref="A1:S9"/>
  <sheetViews>
    <sheetView topLeftCell="A4" showZeros="0" workbookViewId="0"/>
  </sheetViews>
  <sheetFormatPr defaultColWidth="8.8515625" customHeight="1" defaultRowHeight="15"/>
  <cols>
    <col min="1" max="1" width="25.2734375" customWidth="1"/>
    <col min="2" max="2" width="29.98046875" customWidth="1"/>
    <col min="3" max="19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22"/>
      <c r="J1" s="22"/>
      <c r="K1" s="22"/>
      <c r="L1" s="22"/>
      <c r="M1" s="22"/>
      <c r="N1" s="22"/>
      <c r="O1" s="22"/>
      <c r="P1" s="22"/>
      <c r="Q1" s="22"/>
      <c r="R1" s="22"/>
      <c r="S1" s="22" t="s">
        <v>27</v>
      </c>
    </row>
    <row customHeight="1" ht="37.5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customHeight="1" ht="18.75">
      <c r="A3" s="11">
        <f>"单位名称："&amp;"元江哈尼族彝族傣族自治县烟草产业服务中心"</f>
      </c>
      <c r="B3" s="11"/>
      <c r="C3" s="11"/>
      <c r="D3" s="11"/>
      <c r="E3" s="23"/>
      <c r="F3" s="23"/>
      <c r="G3" s="23"/>
      <c r="H3" s="23"/>
      <c r="I3" s="9"/>
      <c r="J3" s="9"/>
      <c r="K3" s="9"/>
      <c r="L3" s="9"/>
      <c r="M3" s="9"/>
      <c r="N3" s="9"/>
      <c r="O3" s="9"/>
      <c r="P3" s="9"/>
      <c r="Q3" s="9"/>
      <c r="R3" s="9"/>
      <c r="S3" s="9" t="s">
        <v>29</v>
      </c>
    </row>
    <row customHeight="1" ht="18.75">
      <c r="A4" s="24" t="s">
        <v>30</v>
      </c>
      <c r="B4" s="25" t="s">
        <v>31</v>
      </c>
      <c r="C4" s="25" t="s">
        <v>32</v>
      </c>
      <c r="D4" s="25" t="s">
        <v>33</v>
      </c>
      <c r="E4" s="25"/>
      <c r="F4" s="25"/>
      <c r="G4" s="25"/>
      <c r="H4" s="25"/>
      <c r="I4" s="25"/>
      <c r="J4" s="26"/>
      <c r="K4" s="26"/>
      <c r="L4" s="26"/>
      <c r="M4" s="26"/>
      <c r="N4" s="26"/>
      <c r="O4" s="25" t="s">
        <v>20</v>
      </c>
      <c r="P4" s="25"/>
      <c r="Q4" s="25"/>
      <c r="R4" s="25"/>
      <c r="S4" s="25"/>
    </row>
    <row customHeight="1" ht="18.75">
      <c r="A5" s="24"/>
      <c r="B5" s="25"/>
      <c r="C5" s="25"/>
      <c r="D5" s="27" t="s">
        <v>34</v>
      </c>
      <c r="E5" s="27" t="s">
        <v>35</v>
      </c>
      <c r="F5" s="27" t="s">
        <v>36</v>
      </c>
      <c r="G5" s="27" t="s">
        <v>37</v>
      </c>
      <c r="H5" s="27" t="s">
        <v>38</v>
      </c>
      <c r="I5" s="28" t="s">
        <v>39</v>
      </c>
      <c r="J5" s="29"/>
      <c r="K5" s="29"/>
      <c r="L5" s="29"/>
      <c r="M5" s="29"/>
      <c r="N5" s="29"/>
      <c r="O5" s="28" t="s">
        <v>34</v>
      </c>
      <c r="P5" s="28" t="s">
        <v>35</v>
      </c>
      <c r="Q5" s="28" t="s">
        <v>36</v>
      </c>
      <c r="R5" s="28" t="s">
        <v>37</v>
      </c>
      <c r="S5" s="27" t="s">
        <v>40</v>
      </c>
    </row>
    <row customHeight="1" ht="18.75">
      <c r="A6" s="24"/>
      <c r="B6" s="25"/>
      <c r="C6" s="25"/>
      <c r="D6" s="27"/>
      <c r="E6" s="27"/>
      <c r="F6" s="27"/>
      <c r="G6" s="27"/>
      <c r="H6" s="27"/>
      <c r="I6" s="28" t="s">
        <v>34</v>
      </c>
      <c r="J6" s="28" t="s">
        <v>41</v>
      </c>
      <c r="K6" s="28" t="s">
        <v>42</v>
      </c>
      <c r="L6" s="28" t="s">
        <v>43</v>
      </c>
      <c r="M6" s="28" t="s">
        <v>44</v>
      </c>
      <c r="N6" s="28" t="s">
        <v>45</v>
      </c>
      <c r="O6" s="28"/>
      <c r="P6" s="28"/>
      <c r="Q6" s="28"/>
      <c r="R6" s="28"/>
      <c r="S6" s="27"/>
    </row>
    <row customHeight="1" ht="18.75">
      <c r="A7" s="30" t="s">
        <v>46</v>
      </c>
      <c r="B7" s="31" t="s">
        <v>47</v>
      </c>
      <c r="C7" s="31" t="s">
        <v>48</v>
      </c>
      <c r="D7" s="31" t="s">
        <v>49</v>
      </c>
      <c r="E7" s="30" t="s">
        <v>50</v>
      </c>
      <c r="F7" s="31" t="s">
        <v>51</v>
      </c>
      <c r="G7" s="31" t="s">
        <v>52</v>
      </c>
      <c r="H7" s="30" t="s">
        <v>53</v>
      </c>
      <c r="I7" s="31" t="s">
        <v>54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customHeight="1" ht="20.25">
      <c r="A8" s="32" t="s">
        <v>55</v>
      </c>
      <c r="B8" s="32" t="s">
        <v>56</v>
      </c>
      <c r="C8" s="1">
        <v>4205196.01</v>
      </c>
      <c r="D8" s="1">
        <v>3905196.01</v>
      </c>
      <c r="E8" s="1">
        <v>3905196.01</v>
      </c>
      <c r="F8" s="1"/>
      <c r="G8" s="1"/>
      <c r="H8" s="1"/>
      <c r="I8" s="1">
        <v>300000</v>
      </c>
      <c r="J8" s="1"/>
      <c r="K8" s="1"/>
      <c r="L8" s="1"/>
      <c r="M8" s="1"/>
      <c r="N8" s="1">
        <v>300000</v>
      </c>
      <c r="O8" s="1"/>
      <c r="P8" s="1"/>
      <c r="Q8" s="1"/>
      <c r="R8" s="1"/>
      <c r="S8" s="1"/>
    </row>
    <row customHeight="1" ht="20.25">
      <c r="A9" s="33" t="s">
        <v>32</v>
      </c>
      <c r="B9" s="33"/>
      <c r="C9" s="1">
        <v>4205196.01</v>
      </c>
      <c r="D9" s="1">
        <v>3905196.01</v>
      </c>
      <c r="E9" s="1">
        <v>3905196.01</v>
      </c>
      <c r="F9" s="1"/>
      <c r="G9" s="1"/>
      <c r="H9" s="1"/>
      <c r="I9" s="1">
        <v>300000</v>
      </c>
      <c r="J9" s="1"/>
      <c r="K9" s="1"/>
      <c r="L9" s="1"/>
      <c r="M9" s="1"/>
      <c r="N9" s="1">
        <v>300000</v>
      </c>
      <c r="O9" s="1"/>
      <c r="P9" s="1"/>
      <c r="Q9" s="1"/>
      <c r="R9" s="1"/>
      <c r="S9" s="1"/>
    </row>
  </sheetData>
  <mergeCells count="19">
    <mergeCell ref="A3:D3"/>
    <mergeCell ref="A4:A6"/>
    <mergeCell ref="B4:B6"/>
    <mergeCell ref="C4:C6"/>
    <mergeCell ref="D5:D6"/>
    <mergeCell ref="E5:E6"/>
    <mergeCell ref="F5:F6"/>
    <mergeCell ref="G5:G6"/>
    <mergeCell ref="H5:H6"/>
    <mergeCell ref="A9:B9"/>
    <mergeCell ref="I5:N5"/>
    <mergeCell ref="D4:N4"/>
    <mergeCell ref="O4:S4"/>
    <mergeCell ref="O5:O6"/>
    <mergeCell ref="P5:P6"/>
    <mergeCell ref="Q5:Q6"/>
    <mergeCell ref="R5:R6"/>
    <mergeCell ref="S5:S6"/>
    <mergeCell ref="A2:S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D4A3E75-A8D4-A415-67A5-9724F517CDF2}" mc:Ignorable="x14ac xr xr2 xr3">
  <sheetPr>
    <outlinePr summaryRight="0"/>
  </sheetPr>
  <dimension ref="A1:O23"/>
  <sheetViews>
    <sheetView topLeftCell="A1" showZeros="0" workbookViewId="0"/>
  </sheetViews>
  <sheetFormatPr defaultColWidth="8.8515625" customHeight="1" defaultRowHeight="15"/>
  <cols>
    <col min="1" max="1" width="21.55078125" customWidth="1"/>
    <col min="2" max="2" width="28.57421875" customWidth="1"/>
    <col min="3" max="15" width="17.1406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22"/>
      <c r="K1" s="22"/>
      <c r="L1" s="22"/>
      <c r="M1" s="22"/>
      <c r="N1" s="22"/>
      <c r="O1" s="22" t="s">
        <v>57</v>
      </c>
    </row>
    <row customHeight="1" ht="37.5">
      <c r="A2" s="10" t="s">
        <v>58</v>
      </c>
      <c r="B2" s="10"/>
      <c r="C2" s="10"/>
      <c r="D2" s="10"/>
      <c r="E2" s="10"/>
      <c r="F2" s="10"/>
      <c r="G2" s="10"/>
      <c r="H2" s="10"/>
      <c r="I2" s="10"/>
      <c r="J2" s="10"/>
      <c r="K2" s="34"/>
      <c r="L2" s="34"/>
      <c r="M2" s="34"/>
      <c r="N2" s="34"/>
      <c r="O2" s="34"/>
    </row>
    <row customHeight="1" ht="18.75">
      <c r="A3" s="35">
        <f>"单位名称："&amp;"元江哈尼族彝族傣族自治县烟草产业服务中心"</f>
      </c>
      <c r="B3" s="35"/>
      <c r="C3" s="35"/>
      <c r="D3" s="35"/>
      <c r="E3" s="35"/>
      <c r="F3" s="35"/>
      <c r="G3" s="35"/>
      <c r="H3" s="35"/>
      <c r="I3" s="35"/>
      <c r="J3" s="22"/>
      <c r="K3" s="22"/>
      <c r="L3" s="22"/>
      <c r="M3" s="22"/>
      <c r="N3" s="22"/>
      <c r="O3" s="22" t="s">
        <v>29</v>
      </c>
    </row>
    <row customHeight="1" ht="18.75">
      <c r="A4" s="24" t="s">
        <v>59</v>
      </c>
      <c r="B4" s="24" t="s">
        <v>60</v>
      </c>
      <c r="C4" s="36" t="s">
        <v>32</v>
      </c>
      <c r="D4" s="36" t="s">
        <v>35</v>
      </c>
      <c r="E4" s="36"/>
      <c r="F4" s="36"/>
      <c r="G4" s="24" t="s">
        <v>36</v>
      </c>
      <c r="H4" s="36" t="s">
        <v>37</v>
      </c>
      <c r="I4" s="24" t="s">
        <v>61</v>
      </c>
      <c r="J4" s="36" t="s">
        <v>62</v>
      </c>
      <c r="K4" s="36"/>
      <c r="L4" s="36"/>
      <c r="M4" s="36"/>
      <c r="N4" s="36"/>
      <c r="O4" s="36"/>
    </row>
    <row customHeight="1" ht="18.75">
      <c r="A5" s="24"/>
      <c r="B5" s="24"/>
      <c r="C5" s="36"/>
      <c r="D5" s="36" t="s">
        <v>34</v>
      </c>
      <c r="E5" s="36" t="s">
        <v>63</v>
      </c>
      <c r="F5" s="36" t="s">
        <v>64</v>
      </c>
      <c r="G5" s="24"/>
      <c r="H5" s="36"/>
      <c r="I5" s="24"/>
      <c r="J5" s="36" t="s">
        <v>34</v>
      </c>
      <c r="K5" s="36" t="s">
        <v>65</v>
      </c>
      <c r="L5" s="31" t="s">
        <v>66</v>
      </c>
      <c r="M5" s="31" t="s">
        <v>67</v>
      </c>
      <c r="N5" s="31" t="s">
        <v>68</v>
      </c>
      <c r="O5" s="31" t="s">
        <v>69</v>
      </c>
    </row>
    <row customHeight="1" ht="18.75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  <c r="H6" s="31" t="s">
        <v>53</v>
      </c>
      <c r="I6" s="31" t="s">
        <v>54</v>
      </c>
      <c r="J6" s="31" t="s">
        <v>70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</row>
    <row customHeight="1" ht="20.25">
      <c r="A7" s="32" t="s">
        <v>71</v>
      </c>
      <c r="B7" s="32" t="s">
        <v>72</v>
      </c>
      <c r="C7" s="1">
        <v>134076.16</v>
      </c>
      <c r="D7" s="1">
        <v>134076.16</v>
      </c>
      <c r="E7" s="1">
        <v>134076.16</v>
      </c>
      <c r="F7" s="1"/>
      <c r="G7" s="1"/>
      <c r="H7" s="1"/>
      <c r="I7" s="1"/>
      <c r="J7" s="1"/>
      <c r="K7" s="1"/>
      <c r="L7" s="1"/>
      <c r="M7" s="1"/>
      <c r="N7" s="1"/>
      <c r="O7" s="1"/>
    </row>
    <row customHeight="1" ht="20.25">
      <c r="A8" s="37" t="s">
        <v>73</v>
      </c>
      <c r="B8" s="37" t="s">
        <v>74</v>
      </c>
      <c r="C8" s="1">
        <v>134076.16</v>
      </c>
      <c r="D8" s="1">
        <v>134076.16</v>
      </c>
      <c r="E8" s="1">
        <v>134076.16</v>
      </c>
      <c r="F8" s="1"/>
      <c r="G8" s="1"/>
      <c r="H8" s="1"/>
      <c r="I8" s="1"/>
      <c r="J8" s="1"/>
      <c r="K8" s="1"/>
      <c r="L8" s="1"/>
      <c r="M8" s="1"/>
      <c r="N8" s="1"/>
      <c r="O8" s="1"/>
    </row>
    <row customHeight="1" ht="20.25">
      <c r="A9" s="38" t="s">
        <v>75</v>
      </c>
      <c r="B9" s="38" t="s">
        <v>76</v>
      </c>
      <c r="C9" s="1">
        <v>6600</v>
      </c>
      <c r="D9" s="1">
        <v>6600</v>
      </c>
      <c r="E9" s="1">
        <v>6600</v>
      </c>
      <c r="F9" s="1"/>
      <c r="G9" s="1"/>
      <c r="H9" s="1"/>
      <c r="I9" s="1"/>
      <c r="J9" s="1"/>
      <c r="K9" s="1"/>
      <c r="L9" s="1"/>
      <c r="M9" s="1"/>
      <c r="N9" s="1"/>
      <c r="O9" s="1"/>
    </row>
    <row customHeight="1" ht="20.25">
      <c r="A10" s="38" t="s">
        <v>77</v>
      </c>
      <c r="B10" s="38" t="s">
        <v>78</v>
      </c>
      <c r="C10" s="1">
        <v>127476.16</v>
      </c>
      <c r="D10" s="1">
        <v>127476.16</v>
      </c>
      <c r="E10" s="1">
        <v>127476.16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customHeight="1" ht="20.25">
      <c r="A11" s="32" t="s">
        <v>79</v>
      </c>
      <c r="B11" s="32" t="s">
        <v>80</v>
      </c>
      <c r="C11" s="1">
        <v>116340.77</v>
      </c>
      <c r="D11" s="1">
        <v>116340.77</v>
      </c>
      <c r="E11" s="1">
        <v>116340.77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customHeight="1" ht="20.25">
      <c r="A12" s="37" t="s">
        <v>81</v>
      </c>
      <c r="B12" s="37" t="s">
        <v>82</v>
      </c>
      <c r="C12" s="1">
        <v>116340.77</v>
      </c>
      <c r="D12" s="1">
        <v>116340.77</v>
      </c>
      <c r="E12" s="1">
        <v>116340.77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customHeight="1" ht="20.25">
      <c r="A13" s="38" t="s">
        <v>83</v>
      </c>
      <c r="B13" s="38" t="s">
        <v>84</v>
      </c>
      <c r="C13" s="1">
        <v>66128.26</v>
      </c>
      <c r="D13" s="1">
        <v>66128.26</v>
      </c>
      <c r="E13" s="1">
        <v>66128.26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customHeight="1" ht="20.25">
      <c r="A14" s="38" t="s">
        <v>85</v>
      </c>
      <c r="B14" s="38" t="s">
        <v>86</v>
      </c>
      <c r="C14" s="1">
        <v>43564.88</v>
      </c>
      <c r="D14" s="1">
        <v>43564.88</v>
      </c>
      <c r="E14" s="1">
        <v>43564.88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customHeight="1" ht="20.25">
      <c r="A15" s="38" t="s">
        <v>87</v>
      </c>
      <c r="B15" s="38" t="s">
        <v>88</v>
      </c>
      <c r="C15" s="1">
        <v>6647.63</v>
      </c>
      <c r="D15" s="1">
        <v>6647.63</v>
      </c>
      <c r="E15" s="1">
        <v>6647.63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customHeight="1" ht="20.25">
      <c r="A16" s="32" t="s">
        <v>89</v>
      </c>
      <c r="B16" s="32" t="s">
        <v>90</v>
      </c>
      <c r="C16" s="1">
        <v>3861803.08</v>
      </c>
      <c r="D16" s="1">
        <v>3561803.08</v>
      </c>
      <c r="E16" s="1">
        <v>983103.08</v>
      </c>
      <c r="F16" s="1">
        <v>2578700</v>
      </c>
      <c r="G16" s="1"/>
      <c r="H16" s="1"/>
      <c r="I16" s="1"/>
      <c r="J16" s="1">
        <v>300000</v>
      </c>
      <c r="K16" s="1"/>
      <c r="L16" s="1"/>
      <c r="M16" s="1"/>
      <c r="N16" s="1"/>
      <c r="O16" s="1">
        <v>300000</v>
      </c>
    </row>
    <row customHeight="1" ht="20.25">
      <c r="A17" s="37" t="s">
        <v>91</v>
      </c>
      <c r="B17" s="37" t="s">
        <v>92</v>
      </c>
      <c r="C17" s="1">
        <v>3861803.08</v>
      </c>
      <c r="D17" s="1">
        <v>3561803.08</v>
      </c>
      <c r="E17" s="1">
        <v>983103.08</v>
      </c>
      <c r="F17" s="1">
        <v>2578700</v>
      </c>
      <c r="G17" s="1"/>
      <c r="H17" s="1"/>
      <c r="I17" s="1"/>
      <c r="J17" s="1">
        <v>300000</v>
      </c>
      <c r="K17" s="1"/>
      <c r="L17" s="1"/>
      <c r="M17" s="1"/>
      <c r="N17" s="1"/>
      <c r="O17" s="1">
        <v>300000</v>
      </c>
    </row>
    <row customHeight="1" ht="20.25">
      <c r="A18" s="38" t="s">
        <v>93</v>
      </c>
      <c r="B18" s="38" t="s">
        <v>94</v>
      </c>
      <c r="C18" s="1">
        <v>1033103.08</v>
      </c>
      <c r="D18" s="1">
        <v>983103.08</v>
      </c>
      <c r="E18" s="1">
        <v>983103.08</v>
      </c>
      <c r="F18" s="1"/>
      <c r="G18" s="1"/>
      <c r="H18" s="1"/>
      <c r="I18" s="1"/>
      <c r="J18" s="1">
        <v>50000</v>
      </c>
      <c r="K18" s="1"/>
      <c r="L18" s="1"/>
      <c r="M18" s="1"/>
      <c r="N18" s="1"/>
      <c r="O18" s="1">
        <v>50000</v>
      </c>
    </row>
    <row customHeight="1" ht="20.25">
      <c r="A19" s="38" t="s">
        <v>95</v>
      </c>
      <c r="B19" s="38" t="s">
        <v>96</v>
      </c>
      <c r="C19" s="1">
        <v>2828700</v>
      </c>
      <c r="D19" s="1">
        <v>2578700</v>
      </c>
      <c r="E19" s="1"/>
      <c r="F19" s="1">
        <v>2578700</v>
      </c>
      <c r="G19" s="1"/>
      <c r="H19" s="1"/>
      <c r="I19" s="1"/>
      <c r="J19" s="1">
        <v>250000</v>
      </c>
      <c r="K19" s="1"/>
      <c r="L19" s="1"/>
      <c r="M19" s="1"/>
      <c r="N19" s="1"/>
      <c r="O19" s="1">
        <v>250000</v>
      </c>
    </row>
    <row customHeight="1" ht="20.25">
      <c r="A20" s="32" t="s">
        <v>97</v>
      </c>
      <c r="B20" s="32" t="s">
        <v>98</v>
      </c>
      <c r="C20" s="1">
        <v>92976</v>
      </c>
      <c r="D20" s="1">
        <v>92976</v>
      </c>
      <c r="E20" s="1">
        <v>92976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customHeight="1" ht="20.25">
      <c r="A21" s="37" t="s">
        <v>99</v>
      </c>
      <c r="B21" s="37" t="s">
        <v>100</v>
      </c>
      <c r="C21" s="1">
        <v>92976</v>
      </c>
      <c r="D21" s="1">
        <v>92976</v>
      </c>
      <c r="E21" s="1">
        <v>92976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customHeight="1" ht="20.25">
      <c r="A22" s="38" t="s">
        <v>101</v>
      </c>
      <c r="B22" s="38" t="s">
        <v>102</v>
      </c>
      <c r="C22" s="1">
        <v>92976</v>
      </c>
      <c r="D22" s="1">
        <v>92976</v>
      </c>
      <c r="E22" s="1">
        <v>92976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customHeight="1" ht="20.25">
      <c r="A23" s="33" t="s">
        <v>103</v>
      </c>
      <c r="B23" s="33"/>
      <c r="C23" s="1">
        <v>4205196.01</v>
      </c>
      <c r="D23" s="1">
        <v>3905196.01</v>
      </c>
      <c r="E23" s="1">
        <v>1326496.01</v>
      </c>
      <c r="F23" s="1">
        <v>2578700</v>
      </c>
      <c r="G23" s="1"/>
      <c r="H23" s="1"/>
      <c r="I23" s="1"/>
      <c r="J23" s="1">
        <v>300000</v>
      </c>
      <c r="K23" s="1"/>
      <c r="L23" s="1"/>
      <c r="M23" s="1"/>
      <c r="N23" s="1"/>
      <c r="O23" s="1">
        <v>300000</v>
      </c>
    </row>
  </sheetData>
  <mergeCells count="11">
    <mergeCell ref="A3:I3"/>
    <mergeCell ref="A4:A5"/>
    <mergeCell ref="B4:B5"/>
    <mergeCell ref="C4:C5"/>
    <mergeCell ref="D4:F4"/>
    <mergeCell ref="G4:G5"/>
    <mergeCell ref="H4:H5"/>
    <mergeCell ref="I4:I5"/>
    <mergeCell ref="A23:B23"/>
    <mergeCell ref="J4:O4"/>
    <mergeCell ref="A2:O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8C3CBD3-0AD4-D5BF-E7CB-C62C5D815F75}" mc:Ignorable="x14ac xr xr2 xr3">
  <sheetPr>
    <outlinePr summaryRight="0"/>
  </sheetPr>
  <dimension ref="A1:D16"/>
  <sheetViews>
    <sheetView topLeftCell="A4" showZeros="0" workbookViewId="0"/>
  </sheetViews>
  <sheetFormatPr defaultColWidth="8.8515625" customHeight="1" defaultRowHeight="15"/>
  <cols>
    <col min="1" max="4" width="35.7109375" customWidth="1"/>
  </cols>
  <sheetData>
    <row customHeight="1" ht="18.75">
      <c r="A1" s="8"/>
      <c r="B1" s="8"/>
      <c r="C1" s="8"/>
      <c r="D1" s="9" t="s">
        <v>104</v>
      </c>
    </row>
    <row customHeight="1" ht="45">
      <c r="A2" s="10" t="s">
        <v>105</v>
      </c>
      <c r="B2" s="10"/>
      <c r="C2" s="10"/>
      <c r="D2" s="10"/>
    </row>
    <row customHeight="1" ht="18.75">
      <c r="A3" s="11">
        <f>"单位名称："&amp;"元江哈尼族彝族傣族自治县烟草产业服务中心"</f>
      </c>
      <c r="B3" s="11"/>
      <c r="C3" s="12"/>
      <c r="D3" s="9" t="s">
        <v>2</v>
      </c>
    </row>
    <row customHeight="1" ht="22.5">
      <c r="A4" s="13" t="s">
        <v>3</v>
      </c>
      <c r="B4" s="13"/>
      <c r="C4" s="13" t="s">
        <v>4</v>
      </c>
      <c r="D4" s="13"/>
    </row>
    <row customHeight="1" ht="18.75">
      <c r="A5" s="13" t="s">
        <v>5</v>
      </c>
      <c r="B5" s="13" t="s">
        <v>6</v>
      </c>
      <c r="C5" s="13" t="s">
        <v>106</v>
      </c>
      <c r="D5" s="13" t="s">
        <v>6</v>
      </c>
    </row>
    <row customHeight="1" ht="18.75">
      <c r="A6" s="13"/>
      <c r="B6" s="13"/>
      <c r="C6" s="13"/>
      <c r="D6" s="13"/>
    </row>
    <row customHeight="1" ht="22.5">
      <c r="A7" s="14" t="s">
        <v>107</v>
      </c>
      <c r="B7" s="1">
        <v>3905196.01</v>
      </c>
      <c r="C7" s="14" t="s">
        <v>108</v>
      </c>
      <c r="D7" s="1">
        <v>3905196.01</v>
      </c>
    </row>
    <row customHeight="1" ht="22.5">
      <c r="A8" s="14" t="s">
        <v>109</v>
      </c>
      <c r="B8" s="1">
        <v>3905196.01</v>
      </c>
      <c r="C8" s="14">
        <f>"（"&amp;"一"&amp;"）"&amp;"社会保障和就业支出"</f>
      </c>
      <c r="D8" s="1">
        <v>134076.16</v>
      </c>
    </row>
    <row customHeight="1" ht="22.5">
      <c r="A9" s="14" t="s">
        <v>110</v>
      </c>
      <c r="B9" s="1"/>
      <c r="C9" s="14">
        <f>"（"&amp;"二"&amp;"）"&amp;"卫生健康支出"</f>
      </c>
      <c r="D9" s="1">
        <v>116340.77</v>
      </c>
    </row>
    <row customHeight="1" ht="22.5">
      <c r="A10" s="14" t="s">
        <v>111</v>
      </c>
      <c r="B10" s="1"/>
      <c r="C10" s="14">
        <f>"（"&amp;"三"&amp;"）"&amp;"农林水支出"</f>
      </c>
      <c r="D10" s="1">
        <v>3561803.08</v>
      </c>
    </row>
    <row customHeight="1" ht="22.5">
      <c r="A11" s="14" t="s">
        <v>112</v>
      </c>
      <c r="B11" s="1"/>
      <c r="C11" s="14">
        <f>"（"&amp;"四"&amp;"）"&amp;"住房保障支出"</f>
      </c>
      <c r="D11" s="1">
        <v>92976</v>
      </c>
    </row>
    <row customHeight="1" ht="22.5">
      <c r="A12" s="14" t="s">
        <v>109</v>
      </c>
      <c r="B12" s="1"/>
      <c r="C12" s="14"/>
      <c r="D12" s="1"/>
    </row>
    <row customHeight="1" ht="22.5">
      <c r="A13" s="14" t="s">
        <v>110</v>
      </c>
      <c r="B13" s="1"/>
      <c r="C13" s="14"/>
      <c r="D13" s="1"/>
    </row>
    <row customHeight="1" ht="22.5">
      <c r="A14" s="14" t="s">
        <v>111</v>
      </c>
      <c r="B14" s="1"/>
      <c r="C14" s="14"/>
      <c r="D14" s="1"/>
    </row>
    <row customHeight="1" ht="22.5">
      <c r="A15" s="16"/>
      <c r="B15" s="1"/>
      <c r="C15" s="14" t="s">
        <v>113</v>
      </c>
      <c r="D15" s="1"/>
    </row>
    <row customHeight="1" ht="22.5">
      <c r="A16" s="18" t="s">
        <v>114</v>
      </c>
      <c r="B16" s="19">
        <v>3905196.01</v>
      </c>
      <c r="C16" s="17" t="s">
        <v>115</v>
      </c>
      <c r="D16" s="19">
        <v>3905196.01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20F5C3A-A0F8-E478-398D-1424907AB0E1}" mc:Ignorable="x14ac xr xr2 xr3">
  <sheetPr>
    <outlinePr summaryRight="0"/>
  </sheetPr>
  <dimension ref="A1:G23"/>
  <sheetViews>
    <sheetView topLeftCell="A1" showZeros="0" workbookViewId="0"/>
  </sheetViews>
  <sheetFormatPr defaultColWidth="8.8515625" customHeight="1" defaultRowHeight="15"/>
  <cols>
    <col min="1" max="1" width="21.421875" customWidth="1"/>
    <col min="2" max="2" width="28.57421875" customWidth="1"/>
    <col min="3" max="7" width="21.421875" customWidth="1"/>
  </cols>
  <sheetData>
    <row customHeight="1" ht="18.75">
      <c r="A1" s="8"/>
      <c r="B1" s="8"/>
      <c r="C1" s="8"/>
      <c r="D1" s="8"/>
      <c r="E1" s="8"/>
      <c r="F1" s="8"/>
      <c r="G1" s="39" t="s">
        <v>116</v>
      </c>
    </row>
    <row customHeight="1" ht="37.5">
      <c r="A2" s="10" t="s">
        <v>117</v>
      </c>
      <c r="B2" s="10"/>
      <c r="C2" s="10"/>
      <c r="D2" s="10"/>
      <c r="E2" s="10"/>
      <c r="F2" s="10"/>
      <c r="G2" s="10"/>
    </row>
    <row customHeight="1" ht="18.75">
      <c r="A3" s="35">
        <f>"单位名称："&amp;"元江哈尼族彝族傣族自治县烟草产业服务中心"</f>
      </c>
      <c r="B3" s="35"/>
      <c r="C3" s="35"/>
      <c r="D3" s="40"/>
      <c r="E3" s="40"/>
      <c r="F3" s="40"/>
      <c r="G3" s="41" t="s">
        <v>29</v>
      </c>
    </row>
    <row customHeight="1" ht="18.75">
      <c r="A4" s="24" t="s">
        <v>118</v>
      </c>
      <c r="B4" s="24" t="s">
        <v>60</v>
      </c>
      <c r="C4" s="36" t="s">
        <v>32</v>
      </c>
      <c r="D4" s="36" t="s">
        <v>63</v>
      </c>
      <c r="E4" s="36"/>
      <c r="F4" s="36"/>
      <c r="G4" s="24" t="s">
        <v>64</v>
      </c>
    </row>
    <row customHeight="1" ht="18.75">
      <c r="A5" s="24" t="s">
        <v>59</v>
      </c>
      <c r="B5" s="24" t="s">
        <v>60</v>
      </c>
      <c r="C5" s="36"/>
      <c r="D5" s="36" t="s">
        <v>34</v>
      </c>
      <c r="E5" s="36" t="s">
        <v>119</v>
      </c>
      <c r="F5" s="36" t="s">
        <v>120</v>
      </c>
      <c r="G5" s="24"/>
    </row>
    <row customHeight="1" ht="18.75">
      <c r="A6" s="31" t="s">
        <v>46</v>
      </c>
      <c r="B6" s="31" t="s">
        <v>47</v>
      </c>
      <c r="C6" s="31" t="s">
        <v>48</v>
      </c>
      <c r="D6" s="31" t="s">
        <v>49</v>
      </c>
      <c r="E6" s="31" t="s">
        <v>50</v>
      </c>
      <c r="F6" s="31" t="s">
        <v>51</v>
      </c>
      <c r="G6" s="31" t="s">
        <v>52</v>
      </c>
    </row>
    <row customHeight="1" ht="20.25">
      <c r="A7" s="32" t="s">
        <v>71</v>
      </c>
      <c r="B7" s="32" t="s">
        <v>72</v>
      </c>
      <c r="C7" s="1">
        <v>134076.16</v>
      </c>
      <c r="D7" s="1">
        <v>134076.16</v>
      </c>
      <c r="E7" s="1">
        <v>133476.16</v>
      </c>
      <c r="F7" s="1">
        <v>600</v>
      </c>
      <c r="G7" s="1"/>
    </row>
    <row customHeight="1" ht="20.25">
      <c r="A8" s="37" t="s">
        <v>73</v>
      </c>
      <c r="B8" s="37" t="s">
        <v>74</v>
      </c>
      <c r="C8" s="1">
        <v>134076.16</v>
      </c>
      <c r="D8" s="1">
        <v>134076.16</v>
      </c>
      <c r="E8" s="1">
        <v>133476.16</v>
      </c>
      <c r="F8" s="1">
        <v>600</v>
      </c>
      <c r="G8" s="1"/>
    </row>
    <row customHeight="1" ht="20.25">
      <c r="A9" s="38" t="s">
        <v>75</v>
      </c>
      <c r="B9" s="38" t="s">
        <v>76</v>
      </c>
      <c r="C9" s="1">
        <v>6600</v>
      </c>
      <c r="D9" s="1">
        <v>6600</v>
      </c>
      <c r="E9" s="1">
        <v>6000</v>
      </c>
      <c r="F9" s="1">
        <v>600</v>
      </c>
      <c r="G9" s="1"/>
    </row>
    <row customHeight="1" ht="20.25">
      <c r="A10" s="38" t="s">
        <v>77</v>
      </c>
      <c r="B10" s="38" t="s">
        <v>78</v>
      </c>
      <c r="C10" s="1">
        <v>127476.16</v>
      </c>
      <c r="D10" s="1">
        <v>127476.16</v>
      </c>
      <c r="E10" s="1">
        <v>127476.16</v>
      </c>
      <c r="F10" s="1"/>
      <c r="G10" s="1"/>
    </row>
    <row customHeight="1" ht="20.25">
      <c r="A11" s="32" t="s">
        <v>79</v>
      </c>
      <c r="B11" s="32" t="s">
        <v>80</v>
      </c>
      <c r="C11" s="1">
        <v>116340.77</v>
      </c>
      <c r="D11" s="1">
        <v>116340.77</v>
      </c>
      <c r="E11" s="1">
        <v>116340.77</v>
      </c>
      <c r="F11" s="1"/>
      <c r="G11" s="1"/>
    </row>
    <row customHeight="1" ht="20.25">
      <c r="A12" s="37" t="s">
        <v>81</v>
      </c>
      <c r="B12" s="37" t="s">
        <v>82</v>
      </c>
      <c r="C12" s="1">
        <v>116340.77</v>
      </c>
      <c r="D12" s="1">
        <v>116340.77</v>
      </c>
      <c r="E12" s="1">
        <v>116340.77</v>
      </c>
      <c r="F12" s="1"/>
      <c r="G12" s="1"/>
    </row>
    <row customHeight="1" ht="20.25">
      <c r="A13" s="38" t="s">
        <v>83</v>
      </c>
      <c r="B13" s="38" t="s">
        <v>84</v>
      </c>
      <c r="C13" s="1">
        <v>66128.26</v>
      </c>
      <c r="D13" s="1">
        <v>66128.26</v>
      </c>
      <c r="E13" s="1">
        <v>66128.26</v>
      </c>
      <c r="F13" s="1"/>
      <c r="G13" s="1"/>
    </row>
    <row customHeight="1" ht="20.25">
      <c r="A14" s="38" t="s">
        <v>85</v>
      </c>
      <c r="B14" s="38" t="s">
        <v>86</v>
      </c>
      <c r="C14" s="1">
        <v>43564.88</v>
      </c>
      <c r="D14" s="1">
        <v>43564.88</v>
      </c>
      <c r="E14" s="1">
        <v>43564.88</v>
      </c>
      <c r="F14" s="1"/>
      <c r="G14" s="1"/>
    </row>
    <row customHeight="1" ht="20.25">
      <c r="A15" s="38" t="s">
        <v>87</v>
      </c>
      <c r="B15" s="38" t="s">
        <v>88</v>
      </c>
      <c r="C15" s="1">
        <v>6647.63</v>
      </c>
      <c r="D15" s="1">
        <v>6647.63</v>
      </c>
      <c r="E15" s="1">
        <v>6647.63</v>
      </c>
      <c r="F15" s="1"/>
      <c r="G15" s="1"/>
    </row>
    <row customHeight="1" ht="20.25">
      <c r="A16" s="32" t="s">
        <v>89</v>
      </c>
      <c r="B16" s="32" t="s">
        <v>90</v>
      </c>
      <c r="C16" s="1">
        <v>3561803.08</v>
      </c>
      <c r="D16" s="1">
        <v>983103.08</v>
      </c>
      <c r="E16" s="1">
        <v>873393.08</v>
      </c>
      <c r="F16" s="1">
        <v>109710</v>
      </c>
      <c r="G16" s="1">
        <v>2578700</v>
      </c>
    </row>
    <row customHeight="1" ht="20.25">
      <c r="A17" s="37" t="s">
        <v>91</v>
      </c>
      <c r="B17" s="37" t="s">
        <v>92</v>
      </c>
      <c r="C17" s="1">
        <v>3561803.08</v>
      </c>
      <c r="D17" s="1">
        <v>983103.08</v>
      </c>
      <c r="E17" s="1">
        <v>873393.08</v>
      </c>
      <c r="F17" s="1">
        <v>109710</v>
      </c>
      <c r="G17" s="1">
        <v>2578700</v>
      </c>
    </row>
    <row customHeight="1" ht="20.25">
      <c r="A18" s="38" t="s">
        <v>93</v>
      </c>
      <c r="B18" s="38" t="s">
        <v>94</v>
      </c>
      <c r="C18" s="1">
        <v>983103.08</v>
      </c>
      <c r="D18" s="1">
        <v>983103.08</v>
      </c>
      <c r="E18" s="1">
        <v>873393.08</v>
      </c>
      <c r="F18" s="1">
        <v>109710</v>
      </c>
      <c r="G18" s="1"/>
    </row>
    <row customHeight="1" ht="20.25">
      <c r="A19" s="38" t="s">
        <v>95</v>
      </c>
      <c r="B19" s="38" t="s">
        <v>96</v>
      </c>
      <c r="C19" s="1">
        <v>2578700</v>
      </c>
      <c r="D19" s="1"/>
      <c r="E19" s="1"/>
      <c r="F19" s="1"/>
      <c r="G19" s="1">
        <v>2578700</v>
      </c>
    </row>
    <row customHeight="1" ht="20.25">
      <c r="A20" s="32" t="s">
        <v>97</v>
      </c>
      <c r="B20" s="32" t="s">
        <v>98</v>
      </c>
      <c r="C20" s="1">
        <v>92976</v>
      </c>
      <c r="D20" s="1">
        <v>92976</v>
      </c>
      <c r="E20" s="1">
        <v>92976</v>
      </c>
      <c r="F20" s="1"/>
      <c r="G20" s="1"/>
    </row>
    <row customHeight="1" ht="20.25">
      <c r="A21" s="37" t="s">
        <v>99</v>
      </c>
      <c r="B21" s="37" t="s">
        <v>100</v>
      </c>
      <c r="C21" s="1">
        <v>92976</v>
      </c>
      <c r="D21" s="1">
        <v>92976</v>
      </c>
      <c r="E21" s="1">
        <v>92976</v>
      </c>
      <c r="F21" s="1"/>
      <c r="G21" s="1"/>
    </row>
    <row customHeight="1" ht="20.25">
      <c r="A22" s="38" t="s">
        <v>101</v>
      </c>
      <c r="B22" s="38" t="s">
        <v>102</v>
      </c>
      <c r="C22" s="1">
        <v>92976</v>
      </c>
      <c r="D22" s="1">
        <v>92976</v>
      </c>
      <c r="E22" s="1">
        <v>92976</v>
      </c>
      <c r="F22" s="1"/>
      <c r="G22" s="1"/>
    </row>
    <row customHeight="1" ht="20.25">
      <c r="A23" s="33" t="s">
        <v>103</v>
      </c>
      <c r="B23" s="33"/>
      <c r="C23" s="15">
        <v>3905196.01</v>
      </c>
      <c r="D23" s="15">
        <v>1326496.01</v>
      </c>
      <c r="E23" s="15">
        <v>1216186.01</v>
      </c>
      <c r="F23" s="15">
        <v>110310</v>
      </c>
      <c r="G23" s="15">
        <v>2578700</v>
      </c>
    </row>
  </sheetData>
  <mergeCells count="7">
    <mergeCell ref="A2:G2"/>
    <mergeCell ref="C4:C5"/>
    <mergeCell ref="D4:F4"/>
    <mergeCell ref="G4:G5"/>
    <mergeCell ref="A23:B23"/>
    <mergeCell ref="A4:B4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75B31E8-E34D-E393-858C-0F5C773F08EE}" mc:Ignorable="x14ac xr xr2 xr3">
  <sheetPr>
    <outlinePr summaryRight="0"/>
  </sheetPr>
  <dimension ref="A1:F7"/>
  <sheetViews>
    <sheetView topLeftCell="A1" showZeros="0" workbookViewId="0"/>
  </sheetViews>
  <sheetFormatPr defaultColWidth="8.8515625" customHeight="1" defaultRowHeight="15"/>
  <cols>
    <col min="1" max="6" width="28.57421875" customWidth="1"/>
  </cols>
  <sheetData>
    <row customHeight="1" ht="18.75">
      <c r="A1" s="42"/>
      <c r="B1" s="42"/>
      <c r="C1" s="43"/>
      <c r="D1" s="8"/>
      <c r="E1" s="8"/>
      <c r="F1" s="44" t="s">
        <v>121</v>
      </c>
    </row>
    <row customHeight="1" ht="41.25">
      <c r="A2" s="45" t="s">
        <v>122</v>
      </c>
      <c r="B2" s="45"/>
      <c r="C2" s="45"/>
      <c r="D2" s="45"/>
      <c r="E2" s="45"/>
      <c r="F2" s="45"/>
    </row>
    <row customHeight="1" ht="18.75">
      <c r="A3" s="11">
        <f>"单位名称："&amp;"元江哈尼族彝族傣族自治县烟草产业服务中心"</f>
      </c>
      <c r="B3" s="11"/>
      <c r="C3" s="11"/>
      <c r="D3" s="46"/>
      <c r="E3" s="8"/>
      <c r="F3" s="44" t="s">
        <v>29</v>
      </c>
    </row>
    <row customHeight="1" ht="18.75">
      <c r="A4" s="24" t="s">
        <v>123</v>
      </c>
      <c r="B4" s="36" t="s">
        <v>124</v>
      </c>
      <c r="C4" s="36" t="s">
        <v>125</v>
      </c>
      <c r="D4" s="36"/>
      <c r="E4" s="36"/>
      <c r="F4" s="36" t="s">
        <v>126</v>
      </c>
    </row>
    <row customHeight="1" ht="18.75">
      <c r="A5" s="24"/>
      <c r="B5" s="36"/>
      <c r="C5" s="36" t="s">
        <v>34</v>
      </c>
      <c r="D5" s="36" t="s">
        <v>127</v>
      </c>
      <c r="E5" s="36" t="s">
        <v>128</v>
      </c>
      <c r="F5" s="36"/>
    </row>
    <row customHeight="1" ht="18.75">
      <c r="A6" s="47">
        <v>1</v>
      </c>
      <c r="B6" s="48">
        <v>2</v>
      </c>
      <c r="C6" s="47">
        <v>3</v>
      </c>
      <c r="D6" s="47">
        <v>4</v>
      </c>
      <c r="E6" s="47">
        <v>5</v>
      </c>
      <c r="F6" s="47">
        <v>6</v>
      </c>
    </row>
    <row customHeight="1" ht="20.25">
      <c r="A7" s="1">
        <v>33050</v>
      </c>
      <c r="B7" s="1"/>
      <c r="C7" s="1">
        <v>29000</v>
      </c>
      <c r="D7" s="1"/>
      <c r="E7" s="1">
        <v>29000</v>
      </c>
      <c r="F7" s="1">
        <v>4050</v>
      </c>
    </row>
  </sheetData>
  <mergeCells count="6">
    <mergeCell ref="A2:F2"/>
    <mergeCell ref="A4:A5"/>
    <mergeCell ref="B4:B5"/>
    <mergeCell ref="C4:E4"/>
    <mergeCell ref="F4:F5"/>
    <mergeCell ref="A3:C3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2029C1D-EDDB-CFB6-7B2A-8CC05E02405C}" mc:Ignorable="x14ac xr xr2 xr3">
  <sheetPr>
    <outlinePr summaryRight="0"/>
  </sheetPr>
  <dimension ref="A1:W33"/>
  <sheetViews>
    <sheetView topLeftCell="A4" showZeros="0" workbookViewId="0"/>
  </sheetViews>
  <sheetFormatPr defaultColWidth="8.8515625" customHeight="1" defaultRowHeight="15"/>
  <cols>
    <col min="1" max="7" width="28.57421875" customWidth="1"/>
    <col min="8" max="23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 t="s">
        <v>129</v>
      </c>
    </row>
    <row customHeight="1" ht="45">
      <c r="A2" s="10" t="s">
        <v>130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customHeight="1" ht="18.75">
      <c r="A3" s="11">
        <f>"单位名称："&amp;"元江哈尼族彝族傣族自治县烟草产业服务中心"</f>
      </c>
      <c r="B3" s="11"/>
      <c r="C3" s="11"/>
      <c r="D3" s="11"/>
      <c r="E3" s="11"/>
      <c r="F3" s="11"/>
      <c r="G3" s="11"/>
      <c r="H3" s="23"/>
      <c r="I3" s="23"/>
      <c r="J3" s="23"/>
      <c r="K3" s="2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 t="s">
        <v>29</v>
      </c>
    </row>
    <row customHeight="1" ht="18.75">
      <c r="A4" s="49" t="s">
        <v>131</v>
      </c>
      <c r="B4" s="49" t="s">
        <v>132</v>
      </c>
      <c r="C4" s="49" t="s">
        <v>133</v>
      </c>
      <c r="D4" s="49" t="s">
        <v>134</v>
      </c>
      <c r="E4" s="49" t="s">
        <v>135</v>
      </c>
      <c r="F4" s="49" t="s">
        <v>136</v>
      </c>
      <c r="G4" s="49" t="s">
        <v>137</v>
      </c>
      <c r="H4" s="50" t="s">
        <v>32</v>
      </c>
      <c r="I4" s="50" t="s">
        <v>138</v>
      </c>
      <c r="J4" s="49"/>
      <c r="K4" s="49"/>
      <c r="L4" s="49"/>
      <c r="M4" s="49"/>
      <c r="N4" s="49" t="s">
        <v>139</v>
      </c>
      <c r="O4" s="49"/>
      <c r="P4" s="49"/>
      <c r="Q4" s="49" t="s">
        <v>38</v>
      </c>
      <c r="R4" s="49" t="s">
        <v>62</v>
      </c>
      <c r="S4" s="49"/>
      <c r="T4" s="49"/>
      <c r="U4" s="49"/>
      <c r="V4" s="49"/>
      <c r="W4" s="49"/>
    </row>
    <row customHeight="1" ht="18.75">
      <c r="A5" s="49"/>
      <c r="B5" s="49"/>
      <c r="C5" s="49"/>
      <c r="D5" s="49"/>
      <c r="E5" s="49"/>
      <c r="F5" s="49"/>
      <c r="G5" s="49"/>
      <c r="H5" s="50" t="s">
        <v>140</v>
      </c>
      <c r="I5" s="50" t="s">
        <v>141</v>
      </c>
      <c r="J5" s="49" t="s">
        <v>36</v>
      </c>
      <c r="K5" s="49" t="s">
        <v>37</v>
      </c>
      <c r="L5" s="49"/>
      <c r="M5" s="49"/>
      <c r="N5" s="49" t="s">
        <v>139</v>
      </c>
      <c r="O5" s="49" t="s">
        <v>36</v>
      </c>
      <c r="P5" s="49" t="s">
        <v>37</v>
      </c>
      <c r="Q5" s="49" t="s">
        <v>38</v>
      </c>
      <c r="R5" s="49" t="s">
        <v>62</v>
      </c>
      <c r="S5" s="49" t="s">
        <v>41</v>
      </c>
      <c r="T5" s="49" t="s">
        <v>42</v>
      </c>
      <c r="U5" s="49" t="s">
        <v>43</v>
      </c>
      <c r="V5" s="49" t="s">
        <v>44</v>
      </c>
      <c r="W5" s="49" t="s">
        <v>45</v>
      </c>
    </row>
    <row customHeight="1" ht="18.75">
      <c r="A6" s="49"/>
      <c r="B6" s="49"/>
      <c r="C6" s="49"/>
      <c r="D6" s="49"/>
      <c r="E6" s="49"/>
      <c r="F6" s="49"/>
      <c r="G6" s="49"/>
      <c r="H6" s="50"/>
      <c r="I6" s="50" t="s">
        <v>142</v>
      </c>
      <c r="J6" s="49" t="s">
        <v>143</v>
      </c>
      <c r="K6" s="49" t="s">
        <v>144</v>
      </c>
      <c r="L6" s="49" t="s">
        <v>145</v>
      </c>
      <c r="M6" s="49" t="s">
        <v>146</v>
      </c>
      <c r="N6" s="49" t="s">
        <v>35</v>
      </c>
      <c r="O6" s="49" t="s">
        <v>36</v>
      </c>
      <c r="P6" s="49" t="s">
        <v>37</v>
      </c>
      <c r="Q6" s="49"/>
      <c r="R6" s="49" t="s">
        <v>34</v>
      </c>
      <c r="S6" s="49" t="s">
        <v>41</v>
      </c>
      <c r="T6" s="49" t="s">
        <v>42</v>
      </c>
      <c r="U6" s="49" t="s">
        <v>43</v>
      </c>
      <c r="V6" s="49" t="s">
        <v>44</v>
      </c>
      <c r="W6" s="49" t="s">
        <v>45</v>
      </c>
    </row>
    <row customHeight="1" ht="22.66666030883789">
      <c r="A7" s="49"/>
      <c r="B7" s="49"/>
      <c r="C7" s="49"/>
      <c r="D7" s="49"/>
      <c r="E7" s="49"/>
      <c r="F7" s="49"/>
      <c r="G7" s="49"/>
      <c r="H7" s="50"/>
      <c r="I7" s="50" t="s">
        <v>34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customHeight="1" ht="18.75">
      <c r="A8" s="50" t="s">
        <v>46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50">
        <v>21</v>
      </c>
      <c r="V8" s="50">
        <v>22</v>
      </c>
      <c r="W8" s="50">
        <v>23</v>
      </c>
    </row>
    <row customHeight="1" ht="18.75">
      <c r="A9" s="51" t="s">
        <v>56</v>
      </c>
      <c r="B9" s="51" t="s">
        <v>147</v>
      </c>
      <c r="C9" s="52" t="s">
        <v>148</v>
      </c>
      <c r="D9" s="51" t="s">
        <v>93</v>
      </c>
      <c r="E9" s="51" t="s">
        <v>94</v>
      </c>
      <c r="F9" s="51" t="s">
        <v>149</v>
      </c>
      <c r="G9" s="51" t="s">
        <v>150</v>
      </c>
      <c r="H9" s="1">
        <v>344856</v>
      </c>
      <c r="I9" s="1">
        <v>344856</v>
      </c>
      <c r="J9" s="1"/>
      <c r="K9" s="1"/>
      <c r="L9" s="1">
        <v>344856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customHeight="1" ht="18.75">
      <c r="A10" s="51" t="s">
        <v>56</v>
      </c>
      <c r="B10" s="51" t="s">
        <v>147</v>
      </c>
      <c r="C10" s="52" t="s">
        <v>148</v>
      </c>
      <c r="D10" s="51" t="s">
        <v>93</v>
      </c>
      <c r="E10" s="51" t="s">
        <v>94</v>
      </c>
      <c r="F10" s="51" t="s">
        <v>151</v>
      </c>
      <c r="G10" s="51" t="s">
        <v>152</v>
      </c>
      <c r="H10" s="1">
        <v>35460</v>
      </c>
      <c r="I10" s="1">
        <v>35460</v>
      </c>
      <c r="J10" s="1"/>
      <c r="K10" s="1"/>
      <c r="L10" s="1">
        <v>35460</v>
      </c>
      <c r="M10" s="1"/>
      <c r="N10" s="1"/>
      <c r="O10" s="1"/>
      <c r="P10" s="2"/>
      <c r="Q10" s="1"/>
      <c r="R10" s="1"/>
      <c r="S10" s="1"/>
      <c r="T10" s="1"/>
      <c r="U10" s="1"/>
      <c r="V10" s="1"/>
      <c r="W10" s="1"/>
    </row>
    <row customHeight="1" ht="18.75">
      <c r="A11" s="51" t="s">
        <v>56</v>
      </c>
      <c r="B11" s="51" t="s">
        <v>147</v>
      </c>
      <c r="C11" s="52" t="s">
        <v>148</v>
      </c>
      <c r="D11" s="51" t="s">
        <v>93</v>
      </c>
      <c r="E11" s="51" t="s">
        <v>94</v>
      </c>
      <c r="F11" s="51" t="s">
        <v>153</v>
      </c>
      <c r="G11" s="51" t="s">
        <v>154</v>
      </c>
      <c r="H11" s="1">
        <v>2100</v>
      </c>
      <c r="I11" s="1">
        <v>2100</v>
      </c>
      <c r="J11" s="1"/>
      <c r="K11" s="1"/>
      <c r="L11" s="1">
        <v>2100</v>
      </c>
      <c r="M11" s="1"/>
      <c r="N11" s="1"/>
      <c r="O11" s="1"/>
      <c r="P11" s="2"/>
      <c r="Q11" s="1"/>
      <c r="R11" s="1"/>
      <c r="S11" s="1"/>
      <c r="T11" s="1"/>
      <c r="U11" s="1"/>
      <c r="V11" s="1"/>
      <c r="W11" s="1"/>
    </row>
    <row customHeight="1" ht="18.75">
      <c r="A12" s="51" t="s">
        <v>56</v>
      </c>
      <c r="B12" s="51" t="s">
        <v>147</v>
      </c>
      <c r="C12" s="52" t="s">
        <v>148</v>
      </c>
      <c r="D12" s="51" t="s">
        <v>93</v>
      </c>
      <c r="E12" s="51" t="s">
        <v>94</v>
      </c>
      <c r="F12" s="51" t="s">
        <v>155</v>
      </c>
      <c r="G12" s="51" t="s">
        <v>156</v>
      </c>
      <c r="H12" s="1">
        <v>210000</v>
      </c>
      <c r="I12" s="1">
        <v>210000</v>
      </c>
      <c r="J12" s="1"/>
      <c r="K12" s="1"/>
      <c r="L12" s="1">
        <v>210000</v>
      </c>
      <c r="M12" s="1"/>
      <c r="N12" s="1"/>
      <c r="O12" s="1"/>
      <c r="P12" s="2"/>
      <c r="Q12" s="1"/>
      <c r="R12" s="1"/>
      <c r="S12" s="1"/>
      <c r="T12" s="1"/>
      <c r="U12" s="1"/>
      <c r="V12" s="1"/>
      <c r="W12" s="1"/>
    </row>
    <row customHeight="1" ht="18.75">
      <c r="A13" s="51" t="s">
        <v>56</v>
      </c>
      <c r="B13" s="51" t="s">
        <v>147</v>
      </c>
      <c r="C13" s="52" t="s">
        <v>148</v>
      </c>
      <c r="D13" s="51" t="s">
        <v>93</v>
      </c>
      <c r="E13" s="51" t="s">
        <v>94</v>
      </c>
      <c r="F13" s="51" t="s">
        <v>155</v>
      </c>
      <c r="G13" s="51" t="s">
        <v>156</v>
      </c>
      <c r="H13" s="1">
        <v>113400</v>
      </c>
      <c r="I13" s="1">
        <v>113400</v>
      </c>
      <c r="J13" s="1"/>
      <c r="K13" s="1"/>
      <c r="L13" s="1">
        <v>113400</v>
      </c>
      <c r="M13" s="1"/>
      <c r="N13" s="1"/>
      <c r="O13" s="1"/>
      <c r="P13" s="2"/>
      <c r="Q13" s="1"/>
      <c r="R13" s="1"/>
      <c r="S13" s="1"/>
      <c r="T13" s="1"/>
      <c r="U13" s="1"/>
      <c r="V13" s="1"/>
      <c r="W13" s="1"/>
    </row>
    <row customHeight="1" ht="18.75">
      <c r="A14" s="51" t="s">
        <v>56</v>
      </c>
      <c r="B14" s="51" t="s">
        <v>157</v>
      </c>
      <c r="C14" s="52" t="s">
        <v>158</v>
      </c>
      <c r="D14" s="51" t="s">
        <v>77</v>
      </c>
      <c r="E14" s="51" t="s">
        <v>78</v>
      </c>
      <c r="F14" s="51" t="s">
        <v>159</v>
      </c>
      <c r="G14" s="51" t="s">
        <v>160</v>
      </c>
      <c r="H14" s="1">
        <v>127476.16</v>
      </c>
      <c r="I14" s="1">
        <v>127476.16</v>
      </c>
      <c r="J14" s="1"/>
      <c r="K14" s="1"/>
      <c r="L14" s="1">
        <v>127476.16</v>
      </c>
      <c r="M14" s="1"/>
      <c r="N14" s="1"/>
      <c r="O14" s="1"/>
      <c r="P14" s="2"/>
      <c r="Q14" s="1"/>
      <c r="R14" s="1"/>
      <c r="S14" s="1"/>
      <c r="T14" s="1"/>
      <c r="U14" s="1"/>
      <c r="V14" s="1"/>
      <c r="W14" s="1"/>
    </row>
    <row customHeight="1" ht="18.75">
      <c r="A15" s="51" t="s">
        <v>56</v>
      </c>
      <c r="B15" s="51" t="s">
        <v>157</v>
      </c>
      <c r="C15" s="52" t="s">
        <v>158</v>
      </c>
      <c r="D15" s="51" t="s">
        <v>83</v>
      </c>
      <c r="E15" s="51" t="s">
        <v>84</v>
      </c>
      <c r="F15" s="51" t="s">
        <v>161</v>
      </c>
      <c r="G15" s="51" t="s">
        <v>162</v>
      </c>
      <c r="H15" s="1">
        <v>66128.26</v>
      </c>
      <c r="I15" s="1">
        <v>66128.26</v>
      </c>
      <c r="J15" s="1"/>
      <c r="K15" s="1"/>
      <c r="L15" s="1">
        <v>66128.26</v>
      </c>
      <c r="M15" s="1"/>
      <c r="N15" s="1"/>
      <c r="O15" s="1"/>
      <c r="P15" s="2"/>
      <c r="Q15" s="1"/>
      <c r="R15" s="1"/>
      <c r="S15" s="1"/>
      <c r="T15" s="1"/>
      <c r="U15" s="1"/>
      <c r="V15" s="1"/>
      <c r="W15" s="1"/>
    </row>
    <row customHeight="1" ht="18.75">
      <c r="A16" s="51" t="s">
        <v>56</v>
      </c>
      <c r="B16" s="51" t="s">
        <v>157</v>
      </c>
      <c r="C16" s="52" t="s">
        <v>158</v>
      </c>
      <c r="D16" s="51" t="s">
        <v>85</v>
      </c>
      <c r="E16" s="51" t="s">
        <v>86</v>
      </c>
      <c r="F16" s="51" t="s">
        <v>163</v>
      </c>
      <c r="G16" s="51" t="s">
        <v>164</v>
      </c>
      <c r="H16" s="1">
        <v>43564.88</v>
      </c>
      <c r="I16" s="1">
        <v>43564.88</v>
      </c>
      <c r="J16" s="1"/>
      <c r="K16" s="1"/>
      <c r="L16" s="1">
        <v>43564.88</v>
      </c>
      <c r="M16" s="1"/>
      <c r="N16" s="1"/>
      <c r="O16" s="1"/>
      <c r="P16" s="2"/>
      <c r="Q16" s="1"/>
      <c r="R16" s="1"/>
      <c r="S16" s="1"/>
      <c r="T16" s="1"/>
      <c r="U16" s="1"/>
      <c r="V16" s="1"/>
      <c r="W16" s="1"/>
    </row>
    <row customHeight="1" ht="18.75">
      <c r="A17" s="51" t="s">
        <v>56</v>
      </c>
      <c r="B17" s="51" t="s">
        <v>157</v>
      </c>
      <c r="C17" s="52" t="s">
        <v>158</v>
      </c>
      <c r="D17" s="51" t="s">
        <v>87</v>
      </c>
      <c r="E17" s="51" t="s">
        <v>88</v>
      </c>
      <c r="F17" s="51" t="s">
        <v>165</v>
      </c>
      <c r="G17" s="51" t="s">
        <v>166</v>
      </c>
      <c r="H17" s="1">
        <v>2664</v>
      </c>
      <c r="I17" s="1">
        <v>2664</v>
      </c>
      <c r="J17" s="1"/>
      <c r="K17" s="1"/>
      <c r="L17" s="1">
        <v>2664</v>
      </c>
      <c r="M17" s="1"/>
      <c r="N17" s="1"/>
      <c r="O17" s="1"/>
      <c r="P17" s="2"/>
      <c r="Q17" s="1"/>
      <c r="R17" s="1"/>
      <c r="S17" s="1"/>
      <c r="T17" s="1"/>
      <c r="U17" s="1"/>
      <c r="V17" s="1"/>
      <c r="W17" s="1"/>
    </row>
    <row customHeight="1" ht="18.75">
      <c r="A18" s="51" t="s">
        <v>56</v>
      </c>
      <c r="B18" s="51" t="s">
        <v>157</v>
      </c>
      <c r="C18" s="52" t="s">
        <v>158</v>
      </c>
      <c r="D18" s="51" t="s">
        <v>87</v>
      </c>
      <c r="E18" s="51" t="s">
        <v>88</v>
      </c>
      <c r="F18" s="51" t="s">
        <v>165</v>
      </c>
      <c r="G18" s="51" t="s">
        <v>166</v>
      </c>
      <c r="H18" s="1">
        <v>3983.63</v>
      </c>
      <c r="I18" s="1">
        <v>3983.63</v>
      </c>
      <c r="J18" s="1"/>
      <c r="K18" s="1"/>
      <c r="L18" s="1">
        <v>3983.63</v>
      </c>
      <c r="M18" s="1"/>
      <c r="N18" s="1"/>
      <c r="O18" s="1"/>
      <c r="P18" s="2"/>
      <c r="Q18" s="1"/>
      <c r="R18" s="1"/>
      <c r="S18" s="1"/>
      <c r="T18" s="1"/>
      <c r="U18" s="1"/>
      <c r="V18" s="1"/>
      <c r="W18" s="1"/>
    </row>
    <row customHeight="1" ht="18.75">
      <c r="A19" s="51" t="s">
        <v>56</v>
      </c>
      <c r="B19" s="51" t="s">
        <v>157</v>
      </c>
      <c r="C19" s="52" t="s">
        <v>158</v>
      </c>
      <c r="D19" s="51" t="s">
        <v>93</v>
      </c>
      <c r="E19" s="51" t="s">
        <v>94</v>
      </c>
      <c r="F19" s="51" t="s">
        <v>165</v>
      </c>
      <c r="G19" s="51" t="s">
        <v>166</v>
      </c>
      <c r="H19" s="1">
        <v>5577.08</v>
      </c>
      <c r="I19" s="1">
        <v>5577.08</v>
      </c>
      <c r="J19" s="1"/>
      <c r="K19" s="1"/>
      <c r="L19" s="1">
        <v>5577.08</v>
      </c>
      <c r="M19" s="1"/>
      <c r="N19" s="1"/>
      <c r="O19" s="1"/>
      <c r="P19" s="2"/>
      <c r="Q19" s="1"/>
      <c r="R19" s="1"/>
      <c r="S19" s="1"/>
      <c r="T19" s="1"/>
      <c r="U19" s="1"/>
      <c r="V19" s="1"/>
      <c r="W19" s="1"/>
    </row>
    <row customHeight="1" ht="18.75">
      <c r="A20" s="51" t="s">
        <v>56</v>
      </c>
      <c r="B20" s="51" t="s">
        <v>167</v>
      </c>
      <c r="C20" s="52" t="s">
        <v>102</v>
      </c>
      <c r="D20" s="51" t="s">
        <v>101</v>
      </c>
      <c r="E20" s="51" t="s">
        <v>102</v>
      </c>
      <c r="F20" s="51" t="s">
        <v>168</v>
      </c>
      <c r="G20" s="51" t="s">
        <v>102</v>
      </c>
      <c r="H20" s="1">
        <v>92976</v>
      </c>
      <c r="I20" s="1">
        <v>92976</v>
      </c>
      <c r="J20" s="1"/>
      <c r="K20" s="1"/>
      <c r="L20" s="1">
        <v>92976</v>
      </c>
      <c r="M20" s="1"/>
      <c r="N20" s="1"/>
      <c r="O20" s="1"/>
      <c r="P20" s="2"/>
      <c r="Q20" s="1"/>
      <c r="R20" s="1"/>
      <c r="S20" s="1"/>
      <c r="T20" s="1"/>
      <c r="U20" s="1"/>
      <c r="V20" s="1"/>
      <c r="W20" s="1"/>
    </row>
    <row customHeight="1" ht="18.75">
      <c r="A21" s="51" t="s">
        <v>56</v>
      </c>
      <c r="B21" s="51" t="s">
        <v>169</v>
      </c>
      <c r="C21" s="52" t="s">
        <v>170</v>
      </c>
      <c r="D21" s="51" t="s">
        <v>93</v>
      </c>
      <c r="E21" s="51" t="s">
        <v>94</v>
      </c>
      <c r="F21" s="51" t="s">
        <v>171</v>
      </c>
      <c r="G21" s="51" t="s">
        <v>172</v>
      </c>
      <c r="H21" s="1">
        <v>29000</v>
      </c>
      <c r="I21" s="1">
        <v>29000</v>
      </c>
      <c r="J21" s="1"/>
      <c r="K21" s="1"/>
      <c r="L21" s="1">
        <v>29000</v>
      </c>
      <c r="M21" s="1"/>
      <c r="N21" s="1"/>
      <c r="O21" s="1"/>
      <c r="P21" s="2"/>
      <c r="Q21" s="1"/>
      <c r="R21" s="1"/>
      <c r="S21" s="1"/>
      <c r="T21" s="1"/>
      <c r="U21" s="1"/>
      <c r="V21" s="1"/>
      <c r="W21" s="1"/>
    </row>
    <row customHeight="1" ht="18.75">
      <c r="A22" s="51" t="s">
        <v>56</v>
      </c>
      <c r="B22" s="51" t="s">
        <v>173</v>
      </c>
      <c r="C22" s="52" t="s">
        <v>174</v>
      </c>
      <c r="D22" s="51" t="s">
        <v>93</v>
      </c>
      <c r="E22" s="51" t="s">
        <v>94</v>
      </c>
      <c r="F22" s="51" t="s">
        <v>175</v>
      </c>
      <c r="G22" s="51" t="s">
        <v>174</v>
      </c>
      <c r="H22" s="1">
        <v>10500</v>
      </c>
      <c r="I22" s="1">
        <v>10500</v>
      </c>
      <c r="J22" s="1"/>
      <c r="K22" s="1"/>
      <c r="L22" s="1">
        <v>10500</v>
      </c>
      <c r="M22" s="1"/>
      <c r="N22" s="1"/>
      <c r="O22" s="1"/>
      <c r="P22" s="2"/>
      <c r="Q22" s="1"/>
      <c r="R22" s="1"/>
      <c r="S22" s="1"/>
      <c r="T22" s="1"/>
      <c r="U22" s="1"/>
      <c r="V22" s="1"/>
      <c r="W22" s="1"/>
    </row>
    <row customHeight="1" ht="18.75">
      <c r="A23" s="51" t="s">
        <v>56</v>
      </c>
      <c r="B23" s="51" t="s">
        <v>176</v>
      </c>
      <c r="C23" s="52" t="s">
        <v>177</v>
      </c>
      <c r="D23" s="51" t="s">
        <v>75</v>
      </c>
      <c r="E23" s="51" t="s">
        <v>76</v>
      </c>
      <c r="F23" s="51" t="s">
        <v>178</v>
      </c>
      <c r="G23" s="51" t="s">
        <v>179</v>
      </c>
      <c r="H23" s="1">
        <v>600</v>
      </c>
      <c r="I23" s="1">
        <v>600</v>
      </c>
      <c r="J23" s="1"/>
      <c r="K23" s="1"/>
      <c r="L23" s="1">
        <v>600</v>
      </c>
      <c r="M23" s="1"/>
      <c r="N23" s="1"/>
      <c r="O23" s="1"/>
      <c r="P23" s="2"/>
      <c r="Q23" s="1"/>
      <c r="R23" s="1"/>
      <c r="S23" s="1"/>
      <c r="T23" s="1"/>
      <c r="U23" s="1"/>
      <c r="V23" s="1"/>
      <c r="W23" s="1"/>
    </row>
    <row customHeight="1" ht="18.75">
      <c r="A24" s="51" t="s">
        <v>56</v>
      </c>
      <c r="B24" s="51" t="s">
        <v>176</v>
      </c>
      <c r="C24" s="52" t="s">
        <v>177</v>
      </c>
      <c r="D24" s="51" t="s">
        <v>93</v>
      </c>
      <c r="E24" s="51" t="s">
        <v>94</v>
      </c>
      <c r="F24" s="51" t="s">
        <v>180</v>
      </c>
      <c r="G24" s="51" t="s">
        <v>181</v>
      </c>
      <c r="H24" s="1">
        <v>2000</v>
      </c>
      <c r="I24" s="1">
        <v>2000</v>
      </c>
      <c r="J24" s="1"/>
      <c r="K24" s="1"/>
      <c r="L24" s="1">
        <v>2000</v>
      </c>
      <c r="M24" s="1"/>
      <c r="N24" s="1"/>
      <c r="O24" s="1"/>
      <c r="P24" s="2"/>
      <c r="Q24" s="1"/>
      <c r="R24" s="1"/>
      <c r="S24" s="1"/>
      <c r="T24" s="1"/>
      <c r="U24" s="1"/>
      <c r="V24" s="1"/>
      <c r="W24" s="1"/>
    </row>
    <row customHeight="1" ht="18.75">
      <c r="A25" s="51" t="s">
        <v>56</v>
      </c>
      <c r="B25" s="51" t="s">
        <v>176</v>
      </c>
      <c r="C25" s="52" t="s">
        <v>177</v>
      </c>
      <c r="D25" s="51" t="s">
        <v>93</v>
      </c>
      <c r="E25" s="51" t="s">
        <v>94</v>
      </c>
      <c r="F25" s="51" t="s">
        <v>180</v>
      </c>
      <c r="G25" s="51" t="s">
        <v>181</v>
      </c>
      <c r="H25" s="1">
        <v>60660</v>
      </c>
      <c r="I25" s="1">
        <v>60660</v>
      </c>
      <c r="J25" s="1"/>
      <c r="K25" s="1"/>
      <c r="L25" s="1">
        <v>60660</v>
      </c>
      <c r="M25" s="1"/>
      <c r="N25" s="1"/>
      <c r="O25" s="1"/>
      <c r="P25" s="2"/>
      <c r="Q25" s="1"/>
      <c r="R25" s="1"/>
      <c r="S25" s="1"/>
      <c r="T25" s="1"/>
      <c r="U25" s="1"/>
      <c r="V25" s="1"/>
      <c r="W25" s="1"/>
    </row>
    <row customHeight="1" ht="18.75">
      <c r="A26" s="51" t="s">
        <v>56</v>
      </c>
      <c r="B26" s="51" t="s">
        <v>182</v>
      </c>
      <c r="C26" s="52" t="s">
        <v>126</v>
      </c>
      <c r="D26" s="51" t="s">
        <v>93</v>
      </c>
      <c r="E26" s="51" t="s">
        <v>94</v>
      </c>
      <c r="F26" s="51" t="s">
        <v>183</v>
      </c>
      <c r="G26" s="51" t="s">
        <v>126</v>
      </c>
      <c r="H26" s="1">
        <v>4050</v>
      </c>
      <c r="I26" s="1">
        <v>4050</v>
      </c>
      <c r="J26" s="1"/>
      <c r="K26" s="1"/>
      <c r="L26" s="1">
        <v>4050</v>
      </c>
      <c r="M26" s="1"/>
      <c r="N26" s="1"/>
      <c r="O26" s="1"/>
      <c r="P26" s="2"/>
      <c r="Q26" s="1"/>
      <c r="R26" s="1"/>
      <c r="S26" s="1"/>
      <c r="T26" s="1"/>
      <c r="U26" s="1"/>
      <c r="V26" s="1"/>
      <c r="W26" s="1"/>
    </row>
    <row customHeight="1" ht="18.75">
      <c r="A27" s="51" t="s">
        <v>56</v>
      </c>
      <c r="B27" s="51" t="s">
        <v>184</v>
      </c>
      <c r="C27" s="52" t="s">
        <v>185</v>
      </c>
      <c r="D27" s="51" t="s">
        <v>93</v>
      </c>
      <c r="E27" s="51" t="s">
        <v>94</v>
      </c>
      <c r="F27" s="51" t="s">
        <v>155</v>
      </c>
      <c r="G27" s="51" t="s">
        <v>156</v>
      </c>
      <c r="H27" s="1">
        <v>25116</v>
      </c>
      <c r="I27" s="1">
        <v>25116</v>
      </c>
      <c r="J27" s="1"/>
      <c r="K27" s="1"/>
      <c r="L27" s="1">
        <v>25116</v>
      </c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customHeight="1" ht="18.75">
      <c r="A28" s="51" t="s">
        <v>56</v>
      </c>
      <c r="B28" s="51" t="s">
        <v>184</v>
      </c>
      <c r="C28" s="52" t="s">
        <v>185</v>
      </c>
      <c r="D28" s="51" t="s">
        <v>93</v>
      </c>
      <c r="E28" s="51" t="s">
        <v>94</v>
      </c>
      <c r="F28" s="51" t="s">
        <v>155</v>
      </c>
      <c r="G28" s="51" t="s">
        <v>156</v>
      </c>
      <c r="H28" s="1">
        <v>84084</v>
      </c>
      <c r="I28" s="1">
        <v>84084</v>
      </c>
      <c r="J28" s="1"/>
      <c r="K28" s="1"/>
      <c r="L28" s="1">
        <v>84084</v>
      </c>
      <c r="M28" s="1"/>
      <c r="N28" s="1"/>
      <c r="O28" s="1"/>
      <c r="P28" s="2"/>
      <c r="Q28" s="1"/>
      <c r="R28" s="1"/>
      <c r="S28" s="1"/>
      <c r="T28" s="1"/>
      <c r="U28" s="1"/>
      <c r="V28" s="1"/>
      <c r="W28" s="1"/>
    </row>
    <row customHeight="1" ht="18.75">
      <c r="A29" s="51" t="s">
        <v>56</v>
      </c>
      <c r="B29" s="51" t="s">
        <v>184</v>
      </c>
      <c r="C29" s="52" t="s">
        <v>185</v>
      </c>
      <c r="D29" s="51" t="s">
        <v>93</v>
      </c>
      <c r="E29" s="51" t="s">
        <v>94</v>
      </c>
      <c r="F29" s="51" t="s">
        <v>155</v>
      </c>
      <c r="G29" s="51" t="s">
        <v>156</v>
      </c>
      <c r="H29" s="1">
        <v>16800</v>
      </c>
      <c r="I29" s="1">
        <v>16800</v>
      </c>
      <c r="J29" s="1"/>
      <c r="K29" s="1"/>
      <c r="L29" s="1">
        <v>16800</v>
      </c>
      <c r="M29" s="1"/>
      <c r="N29" s="1"/>
      <c r="O29" s="1"/>
      <c r="P29" s="2"/>
      <c r="Q29" s="1"/>
      <c r="R29" s="1"/>
      <c r="S29" s="1"/>
      <c r="T29" s="1"/>
      <c r="U29" s="1"/>
      <c r="V29" s="1"/>
      <c r="W29" s="1"/>
    </row>
    <row customHeight="1" ht="18.75">
      <c r="A30" s="51" t="s">
        <v>56</v>
      </c>
      <c r="B30" s="51" t="s">
        <v>186</v>
      </c>
      <c r="C30" s="52" t="s">
        <v>187</v>
      </c>
      <c r="D30" s="51" t="s">
        <v>75</v>
      </c>
      <c r="E30" s="51" t="s">
        <v>76</v>
      </c>
      <c r="F30" s="51" t="s">
        <v>188</v>
      </c>
      <c r="G30" s="51" t="s">
        <v>189</v>
      </c>
      <c r="H30" s="1">
        <v>6000</v>
      </c>
      <c r="I30" s="1">
        <v>6000</v>
      </c>
      <c r="J30" s="1"/>
      <c r="K30" s="1"/>
      <c r="L30" s="1">
        <v>6000</v>
      </c>
      <c r="M30" s="1"/>
      <c r="N30" s="1"/>
      <c r="O30" s="1"/>
      <c r="P30" s="2"/>
      <c r="Q30" s="1"/>
      <c r="R30" s="1"/>
      <c r="S30" s="1"/>
      <c r="T30" s="1"/>
      <c r="U30" s="1"/>
      <c r="V30" s="1"/>
      <c r="W30" s="1"/>
    </row>
    <row customHeight="1" ht="18.75">
      <c r="A31" s="51" t="s">
        <v>56</v>
      </c>
      <c r="B31" s="51" t="s">
        <v>190</v>
      </c>
      <c r="C31" s="52" t="s">
        <v>191</v>
      </c>
      <c r="D31" s="51" t="s">
        <v>93</v>
      </c>
      <c r="E31" s="51" t="s">
        <v>94</v>
      </c>
      <c r="F31" s="51" t="s">
        <v>192</v>
      </c>
      <c r="G31" s="51" t="s">
        <v>193</v>
      </c>
      <c r="H31" s="1">
        <v>36000</v>
      </c>
      <c r="I31" s="1">
        <v>36000</v>
      </c>
      <c r="J31" s="1"/>
      <c r="K31" s="1"/>
      <c r="L31" s="1">
        <v>36000</v>
      </c>
      <c r="M31" s="1"/>
      <c r="N31" s="1"/>
      <c r="O31" s="1"/>
      <c r="P31" s="2"/>
      <c r="Q31" s="1"/>
      <c r="R31" s="1"/>
      <c r="S31" s="1"/>
      <c r="T31" s="1"/>
      <c r="U31" s="1"/>
      <c r="V31" s="1"/>
      <c r="W31" s="1"/>
    </row>
    <row customHeight="1" ht="18.75">
      <c r="A32" s="51" t="s">
        <v>56</v>
      </c>
      <c r="B32" s="51" t="s">
        <v>194</v>
      </c>
      <c r="C32" s="52" t="s">
        <v>195</v>
      </c>
      <c r="D32" s="51" t="s">
        <v>93</v>
      </c>
      <c r="E32" s="51" t="s">
        <v>94</v>
      </c>
      <c r="F32" s="51" t="s">
        <v>178</v>
      </c>
      <c r="G32" s="51" t="s">
        <v>179</v>
      </c>
      <c r="H32" s="1">
        <v>3500</v>
      </c>
      <c r="I32" s="1">
        <v>3500</v>
      </c>
      <c r="J32" s="1"/>
      <c r="K32" s="1"/>
      <c r="L32" s="1">
        <v>3500</v>
      </c>
      <c r="M32" s="1"/>
      <c r="N32" s="1"/>
      <c r="O32" s="1"/>
      <c r="P32" s="2"/>
      <c r="Q32" s="1"/>
      <c r="R32" s="1"/>
      <c r="S32" s="1"/>
      <c r="T32" s="1"/>
      <c r="U32" s="1"/>
      <c r="V32" s="1"/>
      <c r="W32" s="1"/>
    </row>
    <row customHeight="1" ht="18.75">
      <c r="A33" s="53" t="s">
        <v>32</v>
      </c>
      <c r="B33" s="53"/>
      <c r="C33" s="53"/>
      <c r="D33" s="53"/>
      <c r="E33" s="53"/>
      <c r="F33" s="53"/>
      <c r="G33" s="53"/>
      <c r="H33" s="1">
        <v>1326496.01</v>
      </c>
      <c r="I33" s="1">
        <v>1326496.01</v>
      </c>
      <c r="J33" s="1"/>
      <c r="K33" s="1"/>
      <c r="L33" s="1">
        <v>1326496.01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</sheetData>
  <mergeCells count="30">
    <mergeCell ref="A3:G3"/>
    <mergeCell ref="A4:A7"/>
    <mergeCell ref="B4:B7"/>
    <mergeCell ref="C4:C7"/>
    <mergeCell ref="D4:D7"/>
    <mergeCell ref="F4:F7"/>
    <mergeCell ref="E4:E7"/>
    <mergeCell ref="G4:G7"/>
    <mergeCell ref="A33:G33"/>
    <mergeCell ref="H4:H7"/>
    <mergeCell ref="J6:J7"/>
    <mergeCell ref="K6:K7"/>
    <mergeCell ref="L6:L7"/>
    <mergeCell ref="M6:M7"/>
    <mergeCell ref="I5:M5"/>
    <mergeCell ref="N6:N7"/>
    <mergeCell ref="O6:O7"/>
    <mergeCell ref="P6:P7"/>
    <mergeCell ref="N5:P5"/>
    <mergeCell ref="Q5:Q7"/>
    <mergeCell ref="R6:R7"/>
    <mergeCell ref="S6:S7"/>
    <mergeCell ref="T6:T7"/>
    <mergeCell ref="U6:U7"/>
    <mergeCell ref="V6:V7"/>
    <mergeCell ref="W6:W7"/>
    <mergeCell ref="R5:W5"/>
    <mergeCell ref="I4:W4"/>
    <mergeCell ref="A2:W2"/>
    <mergeCell ref="I6:I7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EC53B17-08C9-409C-F32C-0CBCF47D5E2E}" mc:Ignorable="x14ac xr xr2 xr3">
  <sheetPr>
    <outlinePr summaryRight="0"/>
  </sheetPr>
  <dimension ref="A1:W18"/>
  <sheetViews>
    <sheetView topLeftCell="G4" showZeros="0" workbookViewId="0"/>
  </sheetViews>
  <sheetFormatPr defaultColWidth="8.8515625" customHeight="1" defaultRowHeight="15"/>
  <cols>
    <col min="1" max="8" width="28.57421875" customWidth="1"/>
    <col min="9" max="23" width="14.28125" customWidth="1"/>
  </cols>
  <sheetData>
    <row customHeight="1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2"/>
      <c r="O1" s="22"/>
      <c r="P1" s="22"/>
      <c r="Q1" s="22"/>
      <c r="R1" s="22"/>
      <c r="S1" s="22"/>
      <c r="T1" s="22"/>
      <c r="U1" s="22"/>
      <c r="V1" s="22"/>
      <c r="W1" s="22" t="s">
        <v>196</v>
      </c>
    </row>
    <row customHeight="1" ht="45">
      <c r="A2" s="10" t="s">
        <v>197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4"/>
      <c r="O2" s="34"/>
      <c r="P2" s="34"/>
      <c r="Q2" s="34"/>
      <c r="R2" s="34"/>
      <c r="S2" s="34"/>
      <c r="T2" s="34"/>
      <c r="U2" s="34"/>
      <c r="V2" s="34"/>
      <c r="W2" s="34"/>
    </row>
    <row customHeight="1" ht="18.75">
      <c r="A3" s="11">
        <f>"单位名称："&amp;"元江哈尼族彝族傣族自治县烟草产业服务中心"</f>
      </c>
      <c r="B3" s="11"/>
      <c r="C3" s="11"/>
      <c r="D3" s="11"/>
      <c r="E3" s="11"/>
      <c r="F3" s="11"/>
      <c r="G3" s="11"/>
      <c r="H3" s="11"/>
      <c r="I3" s="23"/>
      <c r="J3" s="23"/>
      <c r="K3" s="23"/>
      <c r="L3" s="23"/>
      <c r="M3" s="23"/>
      <c r="N3" s="9"/>
      <c r="O3" s="9"/>
      <c r="P3" s="9"/>
      <c r="Q3" s="9"/>
      <c r="R3" s="9"/>
      <c r="S3" s="9"/>
      <c r="T3" s="9"/>
      <c r="U3" s="9"/>
      <c r="V3" s="9"/>
      <c r="W3" s="9" t="s">
        <v>29</v>
      </c>
    </row>
    <row customHeight="1" ht="18.75">
      <c r="A4" s="24" t="s">
        <v>198</v>
      </c>
      <c r="B4" s="24" t="s">
        <v>132</v>
      </c>
      <c r="C4" s="24" t="s">
        <v>133</v>
      </c>
      <c r="D4" s="24" t="s">
        <v>199</v>
      </c>
      <c r="E4" s="24" t="s">
        <v>134</v>
      </c>
      <c r="F4" s="24" t="s">
        <v>135</v>
      </c>
      <c r="G4" s="24" t="s">
        <v>200</v>
      </c>
      <c r="H4" s="24" t="s">
        <v>137</v>
      </c>
      <c r="I4" s="36" t="s">
        <v>32</v>
      </c>
      <c r="J4" s="36" t="s">
        <v>201</v>
      </c>
      <c r="K4" s="24"/>
      <c r="L4" s="24"/>
      <c r="M4" s="24"/>
      <c r="N4" s="24" t="s">
        <v>139</v>
      </c>
      <c r="O4" s="24"/>
      <c r="P4" s="24"/>
      <c r="Q4" s="24" t="s">
        <v>38</v>
      </c>
      <c r="R4" s="24" t="s">
        <v>62</v>
      </c>
      <c r="S4" s="24"/>
      <c r="T4" s="24"/>
      <c r="U4" s="24"/>
      <c r="V4" s="24"/>
      <c r="W4" s="24"/>
    </row>
    <row customHeight="1" ht="18.75">
      <c r="A5" s="24"/>
      <c r="B5" s="24"/>
      <c r="C5" s="24"/>
      <c r="D5" s="24"/>
      <c r="E5" s="24"/>
      <c r="F5" s="24"/>
      <c r="G5" s="24"/>
      <c r="H5" s="24"/>
      <c r="I5" s="36" t="s">
        <v>140</v>
      </c>
      <c r="J5" s="36" t="s">
        <v>35</v>
      </c>
      <c r="K5" s="24"/>
      <c r="L5" s="24" t="s">
        <v>36</v>
      </c>
      <c r="M5" s="24" t="s">
        <v>37</v>
      </c>
      <c r="N5" s="24" t="s">
        <v>35</v>
      </c>
      <c r="O5" s="24" t="s">
        <v>36</v>
      </c>
      <c r="P5" s="24" t="s">
        <v>37</v>
      </c>
      <c r="Q5" s="24" t="s">
        <v>38</v>
      </c>
      <c r="R5" s="24" t="s">
        <v>34</v>
      </c>
      <c r="S5" s="24" t="s">
        <v>41</v>
      </c>
      <c r="T5" s="24" t="s">
        <v>42</v>
      </c>
      <c r="U5" s="24" t="s">
        <v>43</v>
      </c>
      <c r="V5" s="24" t="s">
        <v>44</v>
      </c>
      <c r="W5" s="24" t="s">
        <v>45</v>
      </c>
    </row>
    <row customHeight="1" ht="18.75">
      <c r="A6" s="24"/>
      <c r="B6" s="24"/>
      <c r="C6" s="24"/>
      <c r="D6" s="24"/>
      <c r="E6" s="24"/>
      <c r="F6" s="24"/>
      <c r="G6" s="24"/>
      <c r="H6" s="24"/>
      <c r="I6" s="36"/>
      <c r="J6" s="36" t="s">
        <v>35</v>
      </c>
      <c r="K6" s="24"/>
      <c r="L6" s="24" t="s">
        <v>36</v>
      </c>
      <c r="M6" s="24" t="s">
        <v>37</v>
      </c>
      <c r="N6" s="24" t="s">
        <v>35</v>
      </c>
      <c r="O6" s="24" t="s">
        <v>36</v>
      </c>
      <c r="P6" s="24" t="s">
        <v>37</v>
      </c>
      <c r="Q6" s="24"/>
      <c r="R6" s="24" t="s">
        <v>34</v>
      </c>
      <c r="S6" s="24" t="s">
        <v>41</v>
      </c>
      <c r="T6" s="24" t="s">
        <v>42</v>
      </c>
      <c r="U6" s="24" t="s">
        <v>43</v>
      </c>
      <c r="V6" s="24" t="s">
        <v>44</v>
      </c>
      <c r="W6" s="24" t="s">
        <v>45</v>
      </c>
    </row>
    <row customHeight="1" ht="22.66666030883789">
      <c r="A7" s="24"/>
      <c r="B7" s="24"/>
      <c r="C7" s="24"/>
      <c r="D7" s="24"/>
      <c r="E7" s="24"/>
      <c r="F7" s="24"/>
      <c r="G7" s="24"/>
      <c r="H7" s="24"/>
      <c r="I7" s="36"/>
      <c r="J7" s="36" t="s">
        <v>34</v>
      </c>
      <c r="K7" s="24" t="s">
        <v>202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customHeight="1" ht="18.75">
      <c r="A8" s="31" t="s">
        <v>46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customHeight="1" ht="18.75">
      <c r="A9" s="51"/>
      <c r="B9" s="51"/>
      <c r="C9" s="52" t="s">
        <v>203</v>
      </c>
      <c r="D9" s="51"/>
      <c r="E9" s="51"/>
      <c r="F9" s="51"/>
      <c r="G9" s="51"/>
      <c r="H9" s="51"/>
      <c r="I9" s="54">
        <v>1638400</v>
      </c>
      <c r="J9" s="54">
        <v>1638400</v>
      </c>
      <c r="K9" s="54">
        <v>1638400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customHeight="1" ht="18.75">
      <c r="A10" s="51" t="s">
        <v>204</v>
      </c>
      <c r="B10" s="51" t="s">
        <v>205</v>
      </c>
      <c r="C10" s="52" t="s">
        <v>203</v>
      </c>
      <c r="D10" s="51" t="s">
        <v>56</v>
      </c>
      <c r="E10" s="51" t="s">
        <v>95</v>
      </c>
      <c r="F10" s="51" t="s">
        <v>96</v>
      </c>
      <c r="G10" s="51" t="s">
        <v>206</v>
      </c>
      <c r="H10" s="51" t="s">
        <v>207</v>
      </c>
      <c r="I10" s="54">
        <v>1638400</v>
      </c>
      <c r="J10" s="54">
        <v>1638400</v>
      </c>
      <c r="K10" s="54">
        <v>1638400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customHeight="1" ht="18.75">
      <c r="A11" s="2"/>
      <c r="B11" s="2"/>
      <c r="C11" s="52" t="s">
        <v>208</v>
      </c>
      <c r="D11" s="2"/>
      <c r="E11" s="2"/>
      <c r="F11" s="2"/>
      <c r="G11" s="2"/>
      <c r="H11" s="2"/>
      <c r="I11" s="54">
        <v>520000</v>
      </c>
      <c r="J11" s="54">
        <v>520000</v>
      </c>
      <c r="K11" s="54">
        <v>520000</v>
      </c>
      <c r="L11" s="54"/>
      <c r="M11" s="54"/>
      <c r="N11" s="54"/>
      <c r="O11" s="54"/>
      <c r="P11" s="2"/>
      <c r="Q11" s="54"/>
      <c r="R11" s="54"/>
      <c r="S11" s="54"/>
      <c r="T11" s="54"/>
      <c r="U11" s="54"/>
      <c r="V11" s="54"/>
      <c r="W11" s="54"/>
    </row>
    <row customHeight="1" ht="18.75">
      <c r="A12" s="51" t="s">
        <v>204</v>
      </c>
      <c r="B12" s="51" t="s">
        <v>209</v>
      </c>
      <c r="C12" s="52" t="s">
        <v>208</v>
      </c>
      <c r="D12" s="51" t="s">
        <v>56</v>
      </c>
      <c r="E12" s="51" t="s">
        <v>95</v>
      </c>
      <c r="F12" s="51" t="s">
        <v>96</v>
      </c>
      <c r="G12" s="51" t="s">
        <v>206</v>
      </c>
      <c r="H12" s="51" t="s">
        <v>207</v>
      </c>
      <c r="I12" s="54">
        <v>520000</v>
      </c>
      <c r="J12" s="54">
        <v>520000</v>
      </c>
      <c r="K12" s="54">
        <v>520000</v>
      </c>
      <c r="L12" s="54"/>
      <c r="M12" s="54"/>
      <c r="N12" s="54"/>
      <c r="O12" s="54"/>
      <c r="P12" s="2"/>
      <c r="Q12" s="54"/>
      <c r="R12" s="54"/>
      <c r="S12" s="54"/>
      <c r="T12" s="54"/>
      <c r="U12" s="54"/>
      <c r="V12" s="54"/>
      <c r="W12" s="54"/>
    </row>
    <row customHeight="1" ht="18.75">
      <c r="A13" s="2"/>
      <c r="B13" s="2"/>
      <c r="C13" s="52" t="s">
        <v>210</v>
      </c>
      <c r="D13" s="2"/>
      <c r="E13" s="2"/>
      <c r="F13" s="2"/>
      <c r="G13" s="2"/>
      <c r="H13" s="2"/>
      <c r="I13" s="54">
        <v>420300</v>
      </c>
      <c r="J13" s="54">
        <v>420300</v>
      </c>
      <c r="K13" s="54">
        <v>420300</v>
      </c>
      <c r="L13" s="54"/>
      <c r="M13" s="54"/>
      <c r="N13" s="54"/>
      <c r="O13" s="54"/>
      <c r="P13" s="2"/>
      <c r="Q13" s="54"/>
      <c r="R13" s="54"/>
      <c r="S13" s="54"/>
      <c r="T13" s="54"/>
      <c r="U13" s="54"/>
      <c r="V13" s="54"/>
      <c r="W13" s="54"/>
    </row>
    <row customHeight="1" ht="18.75">
      <c r="A14" s="51" t="s">
        <v>204</v>
      </c>
      <c r="B14" s="51" t="s">
        <v>211</v>
      </c>
      <c r="C14" s="52" t="s">
        <v>210</v>
      </c>
      <c r="D14" s="51" t="s">
        <v>56</v>
      </c>
      <c r="E14" s="51" t="s">
        <v>95</v>
      </c>
      <c r="F14" s="51" t="s">
        <v>96</v>
      </c>
      <c r="G14" s="51" t="s">
        <v>206</v>
      </c>
      <c r="H14" s="51" t="s">
        <v>207</v>
      </c>
      <c r="I14" s="54">
        <v>420300</v>
      </c>
      <c r="J14" s="54">
        <v>420300</v>
      </c>
      <c r="K14" s="54">
        <v>420300</v>
      </c>
      <c r="L14" s="54"/>
      <c r="M14" s="54"/>
      <c r="N14" s="54"/>
      <c r="O14" s="54"/>
      <c r="P14" s="2"/>
      <c r="Q14" s="54"/>
      <c r="R14" s="54"/>
      <c r="S14" s="54"/>
      <c r="T14" s="54"/>
      <c r="U14" s="54"/>
      <c r="V14" s="54"/>
      <c r="W14" s="54"/>
    </row>
    <row customHeight="1" ht="18.75">
      <c r="A15" s="2"/>
      <c r="B15" s="2"/>
      <c r="C15" s="52" t="s">
        <v>212</v>
      </c>
      <c r="D15" s="2"/>
      <c r="E15" s="2"/>
      <c r="F15" s="2"/>
      <c r="G15" s="2"/>
      <c r="H15" s="2"/>
      <c r="I15" s="54">
        <v>300000</v>
      </c>
      <c r="J15" s="54"/>
      <c r="K15" s="54"/>
      <c r="L15" s="54"/>
      <c r="M15" s="54"/>
      <c r="N15" s="54"/>
      <c r="O15" s="54"/>
      <c r="P15" s="2"/>
      <c r="Q15" s="54"/>
      <c r="R15" s="54">
        <v>300000</v>
      </c>
      <c r="S15" s="54"/>
      <c r="T15" s="54"/>
      <c r="U15" s="54"/>
      <c r="V15" s="54"/>
      <c r="W15" s="54">
        <v>300000</v>
      </c>
    </row>
    <row customHeight="1" ht="18.75">
      <c r="A16" s="51" t="s">
        <v>204</v>
      </c>
      <c r="B16" s="51" t="s">
        <v>213</v>
      </c>
      <c r="C16" s="52" t="s">
        <v>212</v>
      </c>
      <c r="D16" s="51" t="s">
        <v>56</v>
      </c>
      <c r="E16" s="51" t="s">
        <v>93</v>
      </c>
      <c r="F16" s="51" t="s">
        <v>94</v>
      </c>
      <c r="G16" s="51" t="s">
        <v>180</v>
      </c>
      <c r="H16" s="51" t="s">
        <v>181</v>
      </c>
      <c r="I16" s="54">
        <v>50000</v>
      </c>
      <c r="J16" s="54"/>
      <c r="K16" s="54"/>
      <c r="L16" s="54"/>
      <c r="M16" s="54"/>
      <c r="N16" s="54"/>
      <c r="O16" s="54"/>
      <c r="P16" s="2"/>
      <c r="Q16" s="54"/>
      <c r="R16" s="54">
        <v>50000</v>
      </c>
      <c r="S16" s="54"/>
      <c r="T16" s="54"/>
      <c r="U16" s="54"/>
      <c r="V16" s="54"/>
      <c r="W16" s="54">
        <v>50000</v>
      </c>
    </row>
    <row customHeight="1" ht="18.75">
      <c r="A17" s="51" t="s">
        <v>204</v>
      </c>
      <c r="B17" s="51" t="s">
        <v>213</v>
      </c>
      <c r="C17" s="52" t="s">
        <v>212</v>
      </c>
      <c r="D17" s="51" t="s">
        <v>56</v>
      </c>
      <c r="E17" s="51" t="s">
        <v>95</v>
      </c>
      <c r="F17" s="51" t="s">
        <v>96</v>
      </c>
      <c r="G17" s="51" t="s">
        <v>206</v>
      </c>
      <c r="H17" s="51" t="s">
        <v>207</v>
      </c>
      <c r="I17" s="54">
        <v>250000</v>
      </c>
      <c r="J17" s="54"/>
      <c r="K17" s="54"/>
      <c r="L17" s="54"/>
      <c r="M17" s="54"/>
      <c r="N17" s="54"/>
      <c r="O17" s="54"/>
      <c r="P17" s="2"/>
      <c r="Q17" s="54"/>
      <c r="R17" s="54">
        <v>250000</v>
      </c>
      <c r="S17" s="54"/>
      <c r="T17" s="54"/>
      <c r="U17" s="54"/>
      <c r="V17" s="54"/>
      <c r="W17" s="54">
        <v>250000</v>
      </c>
    </row>
    <row customHeight="1" ht="18.75">
      <c r="A18" s="53" t="s">
        <v>32</v>
      </c>
      <c r="B18" s="53"/>
      <c r="C18" s="53"/>
      <c r="D18" s="53"/>
      <c r="E18" s="53"/>
      <c r="F18" s="53"/>
      <c r="G18" s="53"/>
      <c r="H18" s="53"/>
      <c r="I18" s="54">
        <v>2878700</v>
      </c>
      <c r="J18" s="54">
        <v>2578700</v>
      </c>
      <c r="K18" s="54">
        <v>2578700</v>
      </c>
      <c r="L18" s="54"/>
      <c r="M18" s="54"/>
      <c r="N18" s="54"/>
      <c r="O18" s="54"/>
      <c r="P18" s="54"/>
      <c r="Q18" s="54"/>
      <c r="R18" s="54">
        <v>300000</v>
      </c>
      <c r="S18" s="54"/>
      <c r="T18" s="54"/>
      <c r="U18" s="54"/>
      <c r="V18" s="54"/>
      <c r="W18" s="54">
        <v>300000</v>
      </c>
    </row>
  </sheetData>
  <mergeCells count="28">
    <mergeCell ref="A3:H3"/>
    <mergeCell ref="A4:A7"/>
    <mergeCell ref="B4:B7"/>
    <mergeCell ref="C4:C7"/>
    <mergeCell ref="E4:E7"/>
    <mergeCell ref="G4:G7"/>
    <mergeCell ref="F4:F7"/>
    <mergeCell ref="H4:H7"/>
    <mergeCell ref="A18:H18"/>
    <mergeCell ref="D4:D7"/>
    <mergeCell ref="I4:I7"/>
    <mergeCell ref="J5:K6"/>
    <mergeCell ref="L5:L7"/>
    <mergeCell ref="M5:M7"/>
    <mergeCell ref="J4:M4"/>
    <mergeCell ref="N5:N7"/>
    <mergeCell ref="O5:O7"/>
    <mergeCell ref="P5:P7"/>
    <mergeCell ref="N4:P4"/>
    <mergeCell ref="Q4:Q7"/>
    <mergeCell ref="R4:W4"/>
    <mergeCell ref="R5:R7"/>
    <mergeCell ref="S5:S7"/>
    <mergeCell ref="T5:T7"/>
    <mergeCell ref="U5:U7"/>
    <mergeCell ref="V5:V7"/>
    <mergeCell ref="W5:W7"/>
    <mergeCell ref="A2:W2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4679471-48F5-F899-EC71-7ECE4C4E4511}" mc:Ignorable="x14ac xr xr2 xr3">
  <sheetPr>
    <outlinePr summaryRight="0"/>
  </sheetPr>
  <dimension ref="A1:J48"/>
  <sheetViews>
    <sheetView topLeftCell="A4" showZeros="0" workbookViewId="0"/>
  </sheetViews>
  <sheetFormatPr defaultColWidth="8.8515625" customHeight="1" defaultRowHeight="15"/>
  <cols>
    <col min="1" max="1" width="44.4140625" customWidth="1"/>
    <col min="2" max="2" width="41.55078125" customWidth="1"/>
    <col min="3" max="4" width="13.84375" customWidth="1"/>
    <col min="5" max="5" width="26.84375" customWidth="1"/>
    <col min="6" max="8" width="10.00390625" customWidth="1"/>
    <col min="9" max="9" width="13.703125" customWidth="1"/>
    <col min="10" max="10" width="27.98046875" customWidth="1"/>
  </cols>
  <sheetData>
    <row customHeight="1" ht="15">
      <c r="A1" s="55" t="s">
        <v>214</v>
      </c>
      <c r="B1" s="55"/>
      <c r="C1" s="55"/>
      <c r="D1" s="55"/>
      <c r="E1" s="55"/>
      <c r="F1" s="55"/>
      <c r="G1" s="55"/>
      <c r="H1" s="55"/>
      <c r="I1" s="55"/>
      <c r="J1" s="55"/>
    </row>
    <row customHeight="1" ht="45">
      <c r="A2" s="56" t="s">
        <v>215</v>
      </c>
      <c r="B2" s="56"/>
      <c r="C2" s="56"/>
      <c r="D2" s="56"/>
      <c r="E2" s="56"/>
      <c r="F2" s="56"/>
      <c r="G2" s="56"/>
      <c r="H2" s="56"/>
      <c r="I2" s="56"/>
      <c r="J2" s="56"/>
    </row>
    <row customHeight="1" ht="20.25">
      <c r="A3" s="57">
        <f>"单位名称："&amp;"元江哈尼族彝族傣族自治县烟草产业服务中心"</f>
      </c>
      <c r="B3" s="57"/>
      <c r="C3" s="57"/>
      <c r="D3" s="57"/>
      <c r="E3" s="57"/>
      <c r="F3" s="57"/>
      <c r="G3" s="57"/>
      <c r="H3" s="57"/>
      <c r="I3" s="57"/>
      <c r="J3" s="57"/>
    </row>
    <row customHeight="1" ht="20.25">
      <c r="A4" s="58" t="s">
        <v>216</v>
      </c>
      <c r="B4" s="58" t="s">
        <v>217</v>
      </c>
      <c r="C4" s="58" t="s">
        <v>218</v>
      </c>
      <c r="D4" s="58" t="s">
        <v>219</v>
      </c>
      <c r="E4" s="58" t="s">
        <v>220</v>
      </c>
      <c r="F4" s="58" t="s">
        <v>221</v>
      </c>
      <c r="G4" s="58" t="s">
        <v>222</v>
      </c>
      <c r="H4" s="58" t="s">
        <v>223</v>
      </c>
      <c r="I4" s="58" t="s">
        <v>224</v>
      </c>
      <c r="J4" s="58" t="s">
        <v>225</v>
      </c>
    </row>
    <row customHeight="1" ht="46.5">
      <c r="A5" s="58"/>
      <c r="B5" s="58"/>
      <c r="C5" s="58"/>
      <c r="D5" s="58"/>
      <c r="E5" s="58"/>
      <c r="F5" s="58"/>
      <c r="G5" s="58"/>
      <c r="H5" s="58"/>
      <c r="I5" s="58"/>
      <c r="J5" s="58"/>
    </row>
    <row customHeight="1" ht="20.2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  <c r="I6" s="59">
        <v>9</v>
      </c>
      <c r="J6" s="59">
        <v>10</v>
      </c>
    </row>
    <row customHeight="1" ht="20.25">
      <c r="A7" s="2" t="s">
        <v>56</v>
      </c>
      <c r="B7" s="2"/>
      <c r="C7" s="2"/>
      <c r="E7" s="60"/>
      <c r="F7" s="60"/>
      <c r="G7" s="60"/>
      <c r="H7" s="60"/>
      <c r="I7" s="60"/>
      <c r="J7" s="60"/>
    </row>
    <row customHeight="1" ht="20.25">
      <c r="A8" s="61" t="s">
        <v>212</v>
      </c>
      <c r="B8" s="2" t="s">
        <v>226</v>
      </c>
      <c r="C8" s="62"/>
      <c r="D8" s="62"/>
      <c r="E8" s="60"/>
      <c r="F8" s="60"/>
      <c r="G8" s="60"/>
      <c r="H8" s="60"/>
      <c r="I8" s="60"/>
      <c r="J8" s="60"/>
    </row>
    <row customHeight="1" ht="20.25">
      <c r="A9" s="2"/>
      <c r="B9" s="2"/>
      <c r="C9" s="2" t="s">
        <v>227</v>
      </c>
      <c r="D9" s="63" t="s">
        <v>228</v>
      </c>
      <c r="E9" s="64" t="s">
        <v>229</v>
      </c>
      <c r="F9" s="65" t="s">
        <v>230</v>
      </c>
      <c r="G9" s="62" t="s">
        <v>231</v>
      </c>
      <c r="H9" s="65" t="s">
        <v>232</v>
      </c>
      <c r="I9" s="65" t="s">
        <v>233</v>
      </c>
      <c r="J9" s="64" t="s">
        <v>234</v>
      </c>
    </row>
    <row customHeight="1" ht="20.25">
      <c r="A10" s="2"/>
      <c r="B10" s="2"/>
      <c r="C10" s="2" t="s">
        <v>227</v>
      </c>
      <c r="D10" s="63" t="s">
        <v>228</v>
      </c>
      <c r="E10" s="64" t="s">
        <v>235</v>
      </c>
      <c r="F10" s="65" t="s">
        <v>236</v>
      </c>
      <c r="G10" s="62" t="s">
        <v>237</v>
      </c>
      <c r="H10" s="65" t="s">
        <v>238</v>
      </c>
      <c r="I10" s="65" t="s">
        <v>233</v>
      </c>
      <c r="J10" s="64" t="s">
        <v>239</v>
      </c>
    </row>
    <row customHeight="1" ht="20.25">
      <c r="A11" s="2"/>
      <c r="B11" s="2"/>
      <c r="C11" s="2" t="s">
        <v>227</v>
      </c>
      <c r="D11" s="63" t="s">
        <v>228</v>
      </c>
      <c r="E11" s="64" t="s">
        <v>240</v>
      </c>
      <c r="F11" s="65" t="s">
        <v>230</v>
      </c>
      <c r="G11" s="62" t="s">
        <v>241</v>
      </c>
      <c r="H11" s="65" t="s">
        <v>242</v>
      </c>
      <c r="I11" s="65" t="s">
        <v>233</v>
      </c>
      <c r="J11" s="64" t="s">
        <v>243</v>
      </c>
    </row>
    <row customHeight="1" ht="20.25">
      <c r="A12" s="2"/>
      <c r="B12" s="2"/>
      <c r="C12" s="2" t="s">
        <v>227</v>
      </c>
      <c r="D12" s="63" t="s">
        <v>244</v>
      </c>
      <c r="E12" s="64" t="s">
        <v>245</v>
      </c>
      <c r="F12" s="65" t="s">
        <v>236</v>
      </c>
      <c r="G12" s="62" t="s">
        <v>246</v>
      </c>
      <c r="H12" s="65" t="s">
        <v>247</v>
      </c>
      <c r="I12" s="65" t="s">
        <v>233</v>
      </c>
      <c r="J12" s="64" t="s">
        <v>248</v>
      </c>
    </row>
    <row customHeight="1" ht="20.25">
      <c r="A13" s="2"/>
      <c r="B13" s="2"/>
      <c r="C13" s="2" t="s">
        <v>249</v>
      </c>
      <c r="D13" s="63" t="s">
        <v>250</v>
      </c>
      <c r="E13" s="64" t="s">
        <v>251</v>
      </c>
      <c r="F13" s="65" t="s">
        <v>230</v>
      </c>
      <c r="G13" s="62" t="s">
        <v>252</v>
      </c>
      <c r="H13" s="65" t="s">
        <v>253</v>
      </c>
      <c r="I13" s="65" t="s">
        <v>233</v>
      </c>
      <c r="J13" s="64" t="s">
        <v>254</v>
      </c>
    </row>
    <row customHeight="1" ht="20.25">
      <c r="A14" s="2"/>
      <c r="B14" s="2"/>
      <c r="C14" s="2" t="s">
        <v>249</v>
      </c>
      <c r="D14" s="63" t="s">
        <v>255</v>
      </c>
      <c r="E14" s="64" t="s">
        <v>256</v>
      </c>
      <c r="F14" s="65" t="s">
        <v>230</v>
      </c>
      <c r="G14" s="62" t="s">
        <v>257</v>
      </c>
      <c r="H14" s="65" t="s">
        <v>258</v>
      </c>
      <c r="I14" s="65" t="s">
        <v>233</v>
      </c>
      <c r="J14" s="64" t="s">
        <v>259</v>
      </c>
    </row>
    <row customHeight="1" ht="20.25">
      <c r="A15" s="2"/>
      <c r="B15" s="2"/>
      <c r="C15" s="2" t="s">
        <v>249</v>
      </c>
      <c r="D15" s="63" t="s">
        <v>260</v>
      </c>
      <c r="E15" s="64" t="s">
        <v>261</v>
      </c>
      <c r="F15" s="65" t="s">
        <v>230</v>
      </c>
      <c r="G15" s="62" t="s">
        <v>262</v>
      </c>
      <c r="H15" s="65" t="s">
        <v>263</v>
      </c>
      <c r="I15" s="65" t="s">
        <v>233</v>
      </c>
      <c r="J15" s="64" t="s">
        <v>264</v>
      </c>
    </row>
    <row customHeight="1" ht="20.25">
      <c r="A16" s="2"/>
      <c r="B16" s="2"/>
      <c r="C16" s="2" t="s">
        <v>265</v>
      </c>
      <c r="D16" s="63" t="s">
        <v>266</v>
      </c>
      <c r="E16" s="64" t="s">
        <v>267</v>
      </c>
      <c r="F16" s="65" t="s">
        <v>230</v>
      </c>
      <c r="G16" s="62" t="s">
        <v>268</v>
      </c>
      <c r="H16" s="65" t="s">
        <v>242</v>
      </c>
      <c r="I16" s="65" t="s">
        <v>233</v>
      </c>
      <c r="J16" s="64" t="s">
        <v>269</v>
      </c>
    </row>
    <row customHeight="1" ht="20.25">
      <c r="A17" s="61" t="s">
        <v>210</v>
      </c>
      <c r="B17" s="2" t="s">
        <v>270</v>
      </c>
      <c r="C17" s="2"/>
      <c r="D17" s="2"/>
      <c r="E17" s="2"/>
      <c r="F17" s="2"/>
      <c r="G17" s="2"/>
      <c r="H17" s="2"/>
      <c r="I17" s="2"/>
      <c r="J17" s="2"/>
    </row>
    <row customHeight="1" ht="20.25">
      <c r="A18" s="2"/>
      <c r="B18" s="2"/>
      <c r="C18" s="2" t="s">
        <v>227</v>
      </c>
      <c r="D18" s="63" t="s">
        <v>228</v>
      </c>
      <c r="E18" s="64" t="s">
        <v>271</v>
      </c>
      <c r="F18" s="65" t="s">
        <v>236</v>
      </c>
      <c r="G18" s="62" t="s">
        <v>231</v>
      </c>
      <c r="H18" s="65" t="s">
        <v>232</v>
      </c>
      <c r="I18" s="65" t="s">
        <v>233</v>
      </c>
      <c r="J18" s="64" t="s">
        <v>234</v>
      </c>
    </row>
    <row customHeight="1" ht="20.25">
      <c r="A19" s="2"/>
      <c r="B19" s="2"/>
      <c r="C19" s="2" t="s">
        <v>227</v>
      </c>
      <c r="D19" s="63" t="s">
        <v>228</v>
      </c>
      <c r="E19" s="64" t="s">
        <v>235</v>
      </c>
      <c r="F19" s="65" t="s">
        <v>230</v>
      </c>
      <c r="G19" s="62" t="s">
        <v>237</v>
      </c>
      <c r="H19" s="65" t="s">
        <v>238</v>
      </c>
      <c r="I19" s="65" t="s">
        <v>233</v>
      </c>
      <c r="J19" s="64" t="s">
        <v>239</v>
      </c>
    </row>
    <row customHeight="1" ht="20.25">
      <c r="A20" s="2"/>
      <c r="B20" s="2"/>
      <c r="C20" s="2" t="s">
        <v>227</v>
      </c>
      <c r="D20" s="63" t="s">
        <v>228</v>
      </c>
      <c r="E20" s="64" t="s">
        <v>272</v>
      </c>
      <c r="F20" s="65" t="s">
        <v>230</v>
      </c>
      <c r="G20" s="62" t="s">
        <v>273</v>
      </c>
      <c r="H20" s="65" t="s">
        <v>274</v>
      </c>
      <c r="I20" s="65" t="s">
        <v>233</v>
      </c>
      <c r="J20" s="64" t="s">
        <v>275</v>
      </c>
    </row>
    <row customHeight="1" ht="20.25">
      <c r="A21" s="2"/>
      <c r="B21" s="2"/>
      <c r="C21" s="2" t="s">
        <v>227</v>
      </c>
      <c r="D21" s="63" t="s">
        <v>244</v>
      </c>
      <c r="E21" s="64" t="s">
        <v>245</v>
      </c>
      <c r="F21" s="65" t="s">
        <v>230</v>
      </c>
      <c r="G21" s="62" t="s">
        <v>276</v>
      </c>
      <c r="H21" s="65" t="s">
        <v>247</v>
      </c>
      <c r="I21" s="65" t="s">
        <v>233</v>
      </c>
      <c r="J21" s="64" t="s">
        <v>248</v>
      </c>
    </row>
    <row customHeight="1" ht="20.25">
      <c r="A22" s="2"/>
      <c r="B22" s="2"/>
      <c r="C22" s="2" t="s">
        <v>249</v>
      </c>
      <c r="D22" s="63" t="s">
        <v>255</v>
      </c>
      <c r="E22" s="64" t="s">
        <v>277</v>
      </c>
      <c r="F22" s="65" t="s">
        <v>230</v>
      </c>
      <c r="G22" s="62" t="s">
        <v>278</v>
      </c>
      <c r="H22" s="65" t="s">
        <v>232</v>
      </c>
      <c r="I22" s="65" t="s">
        <v>233</v>
      </c>
      <c r="J22" s="64" t="s">
        <v>279</v>
      </c>
    </row>
    <row customHeight="1" ht="20.25">
      <c r="A23" s="2"/>
      <c r="B23" s="2"/>
      <c r="C23" s="2" t="s">
        <v>249</v>
      </c>
      <c r="D23" s="63" t="s">
        <v>280</v>
      </c>
      <c r="E23" s="64" t="s">
        <v>281</v>
      </c>
      <c r="F23" s="65" t="s">
        <v>230</v>
      </c>
      <c r="G23" s="62" t="s">
        <v>278</v>
      </c>
      <c r="H23" s="65" t="s">
        <v>282</v>
      </c>
      <c r="I23" s="65" t="s">
        <v>233</v>
      </c>
      <c r="J23" s="64" t="s">
        <v>283</v>
      </c>
    </row>
    <row customHeight="1" ht="20.25">
      <c r="A24" s="2"/>
      <c r="B24" s="2"/>
      <c r="C24" s="2" t="s">
        <v>249</v>
      </c>
      <c r="D24" s="63" t="s">
        <v>260</v>
      </c>
      <c r="E24" s="64" t="s">
        <v>284</v>
      </c>
      <c r="F24" s="65" t="s">
        <v>230</v>
      </c>
      <c r="G24" s="62" t="s">
        <v>47</v>
      </c>
      <c r="H24" s="65" t="s">
        <v>263</v>
      </c>
      <c r="I24" s="65" t="s">
        <v>233</v>
      </c>
      <c r="J24" s="64" t="s">
        <v>285</v>
      </c>
    </row>
    <row customHeight="1" ht="20.25">
      <c r="A25" s="2"/>
      <c r="B25" s="2"/>
      <c r="C25" s="2" t="s">
        <v>265</v>
      </c>
      <c r="D25" s="63" t="s">
        <v>266</v>
      </c>
      <c r="E25" s="64" t="s">
        <v>267</v>
      </c>
      <c r="F25" s="65" t="s">
        <v>230</v>
      </c>
      <c r="G25" s="62" t="s">
        <v>268</v>
      </c>
      <c r="H25" s="65" t="s">
        <v>242</v>
      </c>
      <c r="I25" s="65" t="s">
        <v>233</v>
      </c>
      <c r="J25" s="64" t="s">
        <v>269</v>
      </c>
    </row>
    <row customHeight="1" ht="20.25">
      <c r="A26" s="2"/>
      <c r="B26" s="2"/>
      <c r="C26" s="2" t="s">
        <v>286</v>
      </c>
      <c r="D26" s="63" t="s">
        <v>287</v>
      </c>
      <c r="E26" s="64" t="s">
        <v>288</v>
      </c>
      <c r="F26" s="65" t="s">
        <v>289</v>
      </c>
      <c r="G26" s="62" t="s">
        <v>290</v>
      </c>
      <c r="H26" s="65" t="s">
        <v>291</v>
      </c>
      <c r="I26" s="65" t="s">
        <v>233</v>
      </c>
      <c r="J26" s="64" t="s">
        <v>292</v>
      </c>
    </row>
    <row customHeight="1" ht="20.25">
      <c r="A27" s="61" t="s">
        <v>208</v>
      </c>
      <c r="B27" s="2" t="s">
        <v>293</v>
      </c>
      <c r="C27" s="2"/>
      <c r="D27" s="2"/>
      <c r="E27" s="2"/>
      <c r="F27" s="2"/>
      <c r="G27" s="2"/>
      <c r="H27" s="2"/>
      <c r="I27" s="2"/>
      <c r="J27" s="2"/>
    </row>
    <row customHeight="1" ht="20.25">
      <c r="A28" s="2"/>
      <c r="B28" s="2"/>
      <c r="C28" s="2" t="s">
        <v>227</v>
      </c>
      <c r="D28" s="63" t="s">
        <v>228</v>
      </c>
      <c r="E28" s="64" t="s">
        <v>229</v>
      </c>
      <c r="F28" s="65" t="s">
        <v>230</v>
      </c>
      <c r="G28" s="62" t="s">
        <v>294</v>
      </c>
      <c r="H28" s="65" t="s">
        <v>295</v>
      </c>
      <c r="I28" s="65" t="s">
        <v>233</v>
      </c>
      <c r="J28" s="64" t="s">
        <v>234</v>
      </c>
    </row>
    <row customHeight="1" ht="20.25">
      <c r="A29" s="2"/>
      <c r="B29" s="2"/>
      <c r="C29" s="2" t="s">
        <v>227</v>
      </c>
      <c r="D29" s="63" t="s">
        <v>228</v>
      </c>
      <c r="E29" s="64" t="s">
        <v>296</v>
      </c>
      <c r="F29" s="65" t="s">
        <v>230</v>
      </c>
      <c r="G29" s="62" t="s">
        <v>297</v>
      </c>
      <c r="H29" s="65" t="s">
        <v>295</v>
      </c>
      <c r="I29" s="65" t="s">
        <v>233</v>
      </c>
      <c r="J29" s="64" t="s">
        <v>298</v>
      </c>
    </row>
    <row customHeight="1" ht="20.25">
      <c r="A30" s="2"/>
      <c r="B30" s="2"/>
      <c r="C30" s="2" t="s">
        <v>227</v>
      </c>
      <c r="D30" s="63" t="s">
        <v>228</v>
      </c>
      <c r="E30" s="64" t="s">
        <v>235</v>
      </c>
      <c r="F30" s="65" t="s">
        <v>230</v>
      </c>
      <c r="G30" s="62" t="s">
        <v>237</v>
      </c>
      <c r="H30" s="65" t="s">
        <v>238</v>
      </c>
      <c r="I30" s="65" t="s">
        <v>233</v>
      </c>
      <c r="J30" s="64" t="s">
        <v>239</v>
      </c>
    </row>
    <row customHeight="1" ht="20.25">
      <c r="A31" s="2"/>
      <c r="B31" s="2"/>
      <c r="C31" s="2" t="s">
        <v>227</v>
      </c>
      <c r="D31" s="63" t="s">
        <v>228</v>
      </c>
      <c r="E31" s="64" t="s">
        <v>240</v>
      </c>
      <c r="F31" s="65" t="s">
        <v>230</v>
      </c>
      <c r="G31" s="62" t="s">
        <v>241</v>
      </c>
      <c r="H31" s="65" t="s">
        <v>242</v>
      </c>
      <c r="I31" s="65" t="s">
        <v>233</v>
      </c>
      <c r="J31" s="64" t="s">
        <v>243</v>
      </c>
    </row>
    <row customHeight="1" ht="20.25">
      <c r="A32" s="2"/>
      <c r="B32" s="2"/>
      <c r="C32" s="2" t="s">
        <v>227</v>
      </c>
      <c r="D32" s="63" t="s">
        <v>228</v>
      </c>
      <c r="E32" s="64" t="s">
        <v>299</v>
      </c>
      <c r="F32" s="65" t="s">
        <v>230</v>
      </c>
      <c r="G32" s="62" t="s">
        <v>300</v>
      </c>
      <c r="H32" s="65" t="s">
        <v>301</v>
      </c>
      <c r="I32" s="65" t="s">
        <v>233</v>
      </c>
      <c r="J32" s="64" t="s">
        <v>302</v>
      </c>
    </row>
    <row customHeight="1" ht="20.25">
      <c r="A33" s="2"/>
      <c r="B33" s="2"/>
      <c r="C33" s="2" t="s">
        <v>227</v>
      </c>
      <c r="D33" s="63" t="s">
        <v>228</v>
      </c>
      <c r="E33" s="64" t="s">
        <v>303</v>
      </c>
      <c r="F33" s="65" t="s">
        <v>230</v>
      </c>
      <c r="G33" s="62" t="s">
        <v>304</v>
      </c>
      <c r="H33" s="65" t="s">
        <v>291</v>
      </c>
      <c r="I33" s="65" t="s">
        <v>233</v>
      </c>
      <c r="J33" s="64" t="s">
        <v>305</v>
      </c>
    </row>
    <row customHeight="1" ht="20.25">
      <c r="A34" s="2"/>
      <c r="B34" s="2"/>
      <c r="C34" s="2" t="s">
        <v>249</v>
      </c>
      <c r="D34" s="63" t="s">
        <v>250</v>
      </c>
      <c r="E34" s="64" t="s">
        <v>306</v>
      </c>
      <c r="F34" s="65" t="s">
        <v>230</v>
      </c>
      <c r="G34" s="62" t="s">
        <v>307</v>
      </c>
      <c r="H34" s="65" t="s">
        <v>253</v>
      </c>
      <c r="I34" s="65" t="s">
        <v>233</v>
      </c>
      <c r="J34" s="64" t="s">
        <v>308</v>
      </c>
    </row>
    <row customHeight="1" ht="20.25">
      <c r="A35" s="2"/>
      <c r="B35" s="2"/>
      <c r="C35" s="2" t="s">
        <v>249</v>
      </c>
      <c r="D35" s="63" t="s">
        <v>255</v>
      </c>
      <c r="E35" s="64" t="s">
        <v>309</v>
      </c>
      <c r="F35" s="65" t="s">
        <v>236</v>
      </c>
      <c r="G35" s="62" t="s">
        <v>310</v>
      </c>
      <c r="H35" s="65" t="s">
        <v>232</v>
      </c>
      <c r="I35" s="65" t="s">
        <v>233</v>
      </c>
      <c r="J35" s="64" t="s">
        <v>311</v>
      </c>
    </row>
    <row customHeight="1" ht="20.25">
      <c r="A36" s="2"/>
      <c r="B36" s="2"/>
      <c r="C36" s="2" t="s">
        <v>249</v>
      </c>
      <c r="D36" s="63" t="s">
        <v>280</v>
      </c>
      <c r="E36" s="64" t="s">
        <v>312</v>
      </c>
      <c r="F36" s="65" t="s">
        <v>236</v>
      </c>
      <c r="G36" s="62" t="s">
        <v>310</v>
      </c>
      <c r="H36" s="65" t="s">
        <v>232</v>
      </c>
      <c r="I36" s="65" t="s">
        <v>233</v>
      </c>
      <c r="J36" s="64" t="s">
        <v>313</v>
      </c>
    </row>
    <row customHeight="1" ht="20.25">
      <c r="A37" s="2"/>
      <c r="B37" s="2"/>
      <c r="C37" s="2" t="s">
        <v>249</v>
      </c>
      <c r="D37" s="63" t="s">
        <v>260</v>
      </c>
      <c r="E37" s="64" t="s">
        <v>284</v>
      </c>
      <c r="F37" s="65" t="s">
        <v>230</v>
      </c>
      <c r="G37" s="62" t="s">
        <v>47</v>
      </c>
      <c r="H37" s="65" t="s">
        <v>263</v>
      </c>
      <c r="I37" s="65" t="s">
        <v>233</v>
      </c>
      <c r="J37" s="64" t="s">
        <v>285</v>
      </c>
    </row>
    <row customHeight="1" ht="20.25">
      <c r="A38" s="2"/>
      <c r="B38" s="2"/>
      <c r="C38" s="2" t="s">
        <v>265</v>
      </c>
      <c r="D38" s="63" t="s">
        <v>266</v>
      </c>
      <c r="E38" s="64" t="s">
        <v>267</v>
      </c>
      <c r="F38" s="65" t="s">
        <v>230</v>
      </c>
      <c r="G38" s="62" t="s">
        <v>268</v>
      </c>
      <c r="H38" s="65" t="s">
        <v>242</v>
      </c>
      <c r="I38" s="65" t="s">
        <v>233</v>
      </c>
      <c r="J38" s="64" t="s">
        <v>269</v>
      </c>
    </row>
    <row customHeight="1" ht="20.25">
      <c r="A39" s="61" t="s">
        <v>203</v>
      </c>
      <c r="B39" s="2" t="s">
        <v>314</v>
      </c>
      <c r="C39" s="2"/>
      <c r="D39" s="2"/>
      <c r="E39" s="2"/>
      <c r="F39" s="2"/>
      <c r="G39" s="2"/>
      <c r="H39" s="2"/>
      <c r="I39" s="2"/>
      <c r="J39" s="2"/>
    </row>
    <row customHeight="1" ht="20.25">
      <c r="A40" s="2"/>
      <c r="B40" s="2"/>
      <c r="C40" s="2" t="s">
        <v>227</v>
      </c>
      <c r="D40" s="63" t="s">
        <v>228</v>
      </c>
      <c r="E40" s="64" t="s">
        <v>315</v>
      </c>
      <c r="F40" s="65" t="s">
        <v>236</v>
      </c>
      <c r="G40" s="62" t="s">
        <v>316</v>
      </c>
      <c r="H40" s="65" t="s">
        <v>295</v>
      </c>
      <c r="I40" s="65" t="s">
        <v>233</v>
      </c>
      <c r="J40" s="64" t="s">
        <v>234</v>
      </c>
    </row>
    <row customHeight="1" ht="20.25">
      <c r="A41" s="2"/>
      <c r="B41" s="2"/>
      <c r="C41" s="2" t="s">
        <v>227</v>
      </c>
      <c r="D41" s="63" t="s">
        <v>228</v>
      </c>
      <c r="E41" s="64" t="s">
        <v>235</v>
      </c>
      <c r="F41" s="65" t="s">
        <v>236</v>
      </c>
      <c r="G41" s="62" t="s">
        <v>237</v>
      </c>
      <c r="H41" s="65" t="s">
        <v>238</v>
      </c>
      <c r="I41" s="65" t="s">
        <v>233</v>
      </c>
      <c r="J41" s="64" t="s">
        <v>239</v>
      </c>
    </row>
    <row customHeight="1" ht="20.25">
      <c r="A42" s="2"/>
      <c r="B42" s="2"/>
      <c r="C42" s="2" t="s">
        <v>227</v>
      </c>
      <c r="D42" s="63" t="s">
        <v>228</v>
      </c>
      <c r="E42" s="64" t="s">
        <v>240</v>
      </c>
      <c r="F42" s="65" t="s">
        <v>230</v>
      </c>
      <c r="G42" s="62" t="s">
        <v>317</v>
      </c>
      <c r="H42" s="65" t="s">
        <v>242</v>
      </c>
      <c r="I42" s="65" t="s">
        <v>233</v>
      </c>
      <c r="J42" s="64" t="s">
        <v>318</v>
      </c>
    </row>
    <row customHeight="1" ht="20.25">
      <c r="A43" s="2"/>
      <c r="B43" s="2"/>
      <c r="C43" s="2" t="s">
        <v>227</v>
      </c>
      <c r="D43" s="63" t="s">
        <v>244</v>
      </c>
      <c r="E43" s="64" t="s">
        <v>245</v>
      </c>
      <c r="F43" s="65" t="s">
        <v>236</v>
      </c>
      <c r="G43" s="62" t="s">
        <v>246</v>
      </c>
      <c r="H43" s="65" t="s">
        <v>247</v>
      </c>
      <c r="I43" s="65" t="s">
        <v>233</v>
      </c>
      <c r="J43" s="64" t="s">
        <v>248</v>
      </c>
    </row>
    <row customHeight="1" ht="20.25">
      <c r="A44" s="2"/>
      <c r="B44" s="2"/>
      <c r="C44" s="2" t="s">
        <v>249</v>
      </c>
      <c r="D44" s="63" t="s">
        <v>250</v>
      </c>
      <c r="E44" s="64" t="s">
        <v>251</v>
      </c>
      <c r="F44" s="65" t="s">
        <v>230</v>
      </c>
      <c r="G44" s="62" t="s">
        <v>319</v>
      </c>
      <c r="H44" s="65" t="s">
        <v>253</v>
      </c>
      <c r="I44" s="65" t="s">
        <v>233</v>
      </c>
      <c r="J44" s="64" t="s">
        <v>254</v>
      </c>
    </row>
    <row customHeight="1" ht="20.25">
      <c r="A45" s="2"/>
      <c r="B45" s="2"/>
      <c r="C45" s="2" t="s">
        <v>249</v>
      </c>
      <c r="D45" s="63" t="s">
        <v>255</v>
      </c>
      <c r="E45" s="64" t="s">
        <v>303</v>
      </c>
      <c r="F45" s="65" t="s">
        <v>230</v>
      </c>
      <c r="G45" s="62" t="s">
        <v>320</v>
      </c>
      <c r="H45" s="65" t="s">
        <v>291</v>
      </c>
      <c r="I45" s="65" t="s">
        <v>233</v>
      </c>
      <c r="J45" s="64" t="s">
        <v>305</v>
      </c>
    </row>
    <row customHeight="1" ht="20.25">
      <c r="A46" s="2"/>
      <c r="B46" s="2"/>
      <c r="C46" s="2" t="s">
        <v>249</v>
      </c>
      <c r="D46" s="63" t="s">
        <v>260</v>
      </c>
      <c r="E46" s="64" t="s">
        <v>261</v>
      </c>
      <c r="F46" s="65" t="s">
        <v>230</v>
      </c>
      <c r="G46" s="62" t="s">
        <v>262</v>
      </c>
      <c r="H46" s="65" t="s">
        <v>263</v>
      </c>
      <c r="I46" s="65" t="s">
        <v>233</v>
      </c>
      <c r="J46" s="64" t="s">
        <v>264</v>
      </c>
    </row>
    <row customHeight="1" ht="20.25">
      <c r="A47" s="2"/>
      <c r="B47" s="2"/>
      <c r="C47" s="2" t="s">
        <v>265</v>
      </c>
      <c r="D47" s="63" t="s">
        <v>266</v>
      </c>
      <c r="E47" s="64" t="s">
        <v>267</v>
      </c>
      <c r="F47" s="65" t="s">
        <v>230</v>
      </c>
      <c r="G47" s="62" t="s">
        <v>321</v>
      </c>
      <c r="H47" s="65" t="s">
        <v>242</v>
      </c>
      <c r="I47" s="65" t="s">
        <v>233</v>
      </c>
      <c r="J47" s="64" t="s">
        <v>269</v>
      </c>
    </row>
    <row customHeight="1" ht="20.25">
      <c r="A48" s="2"/>
      <c r="B48" s="2"/>
      <c r="C48" s="2" t="s">
        <v>286</v>
      </c>
      <c r="D48" s="63" t="s">
        <v>287</v>
      </c>
      <c r="E48" s="64" t="s">
        <v>322</v>
      </c>
      <c r="F48" s="65" t="s">
        <v>289</v>
      </c>
      <c r="G48" s="62" t="s">
        <v>323</v>
      </c>
      <c r="H48" s="65" t="s">
        <v>291</v>
      </c>
      <c r="I48" s="65" t="s">
        <v>233</v>
      </c>
      <c r="J48" s="64" t="s">
        <v>324</v>
      </c>
    </row>
  </sheetData>
  <mergeCells count="13">
    <mergeCell ref="A2:J2"/>
    <mergeCell ref="A1:J1"/>
    <mergeCell ref="A4:A5"/>
    <mergeCell ref="C4:C5"/>
    <mergeCell ref="F4:F5"/>
    <mergeCell ref="D4:D5"/>
    <mergeCell ref="E4:E5"/>
    <mergeCell ref="G4:G5"/>
    <mergeCell ref="H4:H5"/>
    <mergeCell ref="I4:I5"/>
    <mergeCell ref="J4:J5"/>
    <mergeCell ref="A3:J3"/>
    <mergeCell ref="B4:B5"/>
  </mergeCells>
  <pageSetup scale="0"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