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tabRatio="910" firstSheet="6" activeTab="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<sst xmlns="http://schemas.openxmlformats.org/spreadsheetml/2006/main" count="1238" uniqueCount="397">
  <si>
    <t>预算01-1表</t>
  </si>
  <si>
    <t>2026年财务收支预算总表部门</t>
  </si>
  <si>
    <t>单位名称：元江哈尼族彝族傣族自治县人民政府办公室</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</si>
  <si>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</si>
  <si>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</si>
  <si>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</si>
  <si>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</si>
  <si>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</si>
  <si>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</si>
  <si>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</si>
  <si>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</si>
  <si>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</si>
  <si>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</si>
  <si>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</si>
  <si>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</si>
  <si>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</si>
  <si>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</si>
  <si>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</si>
  <si>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</si>
  <si>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</si>
  <si>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</si>
  <si>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</si>
  <si>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</si>
  <si>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</si>
  <si>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</si>
  <si>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</si>
  <si>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</si>
  <si>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</si>
  <si>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</si>
  <si>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</si>
  <si>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</si>
  <si>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</si>
  <si>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</si>
  <si>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</si>
  <si>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</si>
  <si>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</si>
  <si>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</si>
  <si>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</si>
  <si>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</si>
  <si>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</si>
  <si>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</si>
  <si>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</si>
  <si>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</si>
  <si>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</si>
  <si>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</si>
  <si>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</si>
  <si>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元江哈尼族彝族傣族自治县人民政府办公室</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</si>
  <si>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</si>
  <si>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</si>
  <si>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</si>
  <si>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</si>
  <si>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</si>
  <si>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</si>
  <si>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</si>
  <si>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</si>
  <si>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</si>
  <si>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</si>
  <si>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</si>
  <si>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</si>
  <si>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</si>
  <si>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一般公共服务支出</t>
  </si>
  <si>
    <t>政府办公厅（室）及相关机构事务</t>
  </si>
  <si>
    <t>行政运行</t>
  </si>
  <si>
    <t>一般行政管理事务</t>
  </si>
  <si>
    <t>事业运行</t>
  </si>
  <si>
    <t>其他政府办公厅（室）及相关机构事务支出</t>
  </si>
  <si>
    <t>社会保障和就业支出</t>
  </si>
  <si>
    <t>行政事业单位养老支出</t>
  </si>
  <si>
    <t>行政单位离退休</t>
  </si>
  <si>
    <t>事业单位离退休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</si>
  <si>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</si>
  <si>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</si>
  <si>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</si>
  <si>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</si>
  <si>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</si>
  <si>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</si>
  <si>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</si>
  <si>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</si>
  <si>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住房保障支出</t>
  </si>
  <si>
    <t>住房改革支出</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</si>
  <si>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</si>
  <si>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</si>
  <si>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</si>
  <si>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</si>
  <si>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</si>
  <si>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</si>
  <si>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</si>
  <si>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</si>
  <si>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</si>
  <si>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</si>
  <si>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（二）社会保障和就业支出</t>
  </si>
  <si>
    <t>（三）国有资本经营预算拨款</t>
  </si>
  <si>
    <t>（三）卫生健康支出</t>
  </si>
  <si>
    <t>二、上年结转</t>
  </si>
  <si>
    <t>（四）住房保障支出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</si>
  <si>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</si>
  <si>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</si>
  <si>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</si>
  <si>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</si>
  <si>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</si>
  <si>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</si>
  <si>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</si>
  <si>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</si>
  <si>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</si>
  <si>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</si>
  <si>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</si>
  <si>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</si>
  <si>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</si>
  <si>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</si>
  <si>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</si>
  <si>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</si>
  <si>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</si>
  <si>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</si>
  <si>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</si>
  <si>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</si>
  <si>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</si>
  <si>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</si>
  <si>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</si>
  <si>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 xml:space="preserve">  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</si>
  <si>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</si>
  <si>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</si>
  <si>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</si>
  <si>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</si>
  <si>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</si>
  <si>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</si>
  <si>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</si>
  <si>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</si>
  <si>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</si>
  <si>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</si>
  <si>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</si>
  <si>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</si>
  <si>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</si>
  <si>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</si>
  <si>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</si>
  <si>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530428261100004938159</t>
  </si>
  <si>
    <t>职业年金记实资金</t>
  </si>
  <si>
    <t>职业年金缴费</t>
  </si>
  <si>
    <t>530428231100001466106</t>
  </si>
  <si>
    <t>离退休生活补助</t>
  </si>
  <si>
    <t>生活补助</t>
  </si>
  <si>
    <t>530428210000000017147</t>
  </si>
  <si>
    <t>社会保障缴费</t>
  </si>
  <si>
    <t>机关事业单位基本养老保险缴费</t>
  </si>
  <si>
    <t>职工基本医疗保险缴费</t>
  </si>
  <si>
    <t>公务员医疗补助缴费</t>
  </si>
  <si>
    <t>其他社会保障缴费</t>
  </si>
  <si>
    <t>530428210000000017153</t>
  </si>
  <si>
    <t>工会经费</t>
  </si>
  <si>
    <t>530428210000000017155</t>
  </si>
  <si>
    <t>一般公用经费</t>
  </si>
  <si>
    <t>办公费</t>
  </si>
  <si>
    <t>邮电费</t>
  </si>
  <si>
    <t>差旅费</t>
  </si>
  <si>
    <t>会议费</t>
  </si>
  <si>
    <t>培训费</t>
  </si>
  <si>
    <t>其他交通费用</t>
  </si>
  <si>
    <t>其他商品和服务支出</t>
  </si>
  <si>
    <t>530428231100001466110</t>
  </si>
  <si>
    <t>福利费</t>
  </si>
  <si>
    <t>530428231100001466108</t>
  </si>
  <si>
    <t>综合效能考核奖</t>
  </si>
  <si>
    <t>奖金</t>
  </si>
  <si>
    <t>530428231100001187613</t>
  </si>
  <si>
    <t>事业人员支出工资</t>
  </si>
  <si>
    <t>基本工资</t>
  </si>
  <si>
    <t>津贴补贴</t>
  </si>
  <si>
    <t>绩效工资</t>
  </si>
  <si>
    <t>530428231100001466105</t>
  </si>
  <si>
    <t>奖励性绩效工资</t>
  </si>
  <si>
    <t>530428241100002143786</t>
  </si>
  <si>
    <t>编外人员经费</t>
  </si>
  <si>
    <t>其他工资福利支出</t>
  </si>
  <si>
    <t>530428221100000548440</t>
  </si>
  <si>
    <t>530428210000000017152</t>
  </si>
  <si>
    <t>行政人员公务交通补贴</t>
  </si>
  <si>
    <t>530428210000000017148</t>
  </si>
  <si>
    <t xml:space="preserve"> 住房公积金</t>
  </si>
  <si>
    <t>530428210000000017172</t>
  </si>
  <si>
    <t>行政人员支出工资</t>
  </si>
  <si>
    <t>530428210000000017151</t>
  </si>
  <si>
    <t>公车购置及运维费</t>
  </si>
  <si>
    <t>公务用车运行维护费</t>
  </si>
  <si>
    <t>预算05-1表</t>
  </si>
  <si>
    <t xml:space="preserve"> 2026年部门项目支出预算表</t>
  </si>
  <si>
    <t>项目分类</t>
  </si>
  <si>
    <t>项目单位</t>
  </si>
  <si>
    <t>本年拨款</t>
  </si>
  <si>
    <t>其中：本次下达</t>
  </si>
  <si>
    <t>313 事业发展类</t>
  </si>
  <si>
    <t>530428221100000570535</t>
  </si>
  <si>
    <t>工作业务保障经费</t>
  </si>
  <si>
    <t>办公设备购置</t>
  </si>
  <si>
    <t>312 民生类</t>
  </si>
  <si>
    <t>530428231100001190694</t>
  </si>
  <si>
    <t>春节送温暖慰问经费</t>
  </si>
  <si>
    <t>311 专项业务类</t>
  </si>
  <si>
    <t>530428251100003610770</t>
  </si>
  <si>
    <t>法律顾问聘任经费</t>
  </si>
  <si>
    <t>530428241100002301574</t>
  </si>
  <si>
    <t>外事活动经费</t>
  </si>
  <si>
    <t>委托业务费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</si>
  <si>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</si>
  <si>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</si>
  <si>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</si>
  <si>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</si>
  <si>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</si>
  <si>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</si>
  <si>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</si>
  <si>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</si>
  <si>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</si>
  <si>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</si>
  <si>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</si>
  <si>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</si>
  <si>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围绕中心、服务大局，充分发挥综合协调、参谋助手、督查落实等职能，全力保障县政府各项工作高效有序运转，圆满完成了本年度的各项工作任务。</t>
  </si>
  <si>
    <t>产出指标</t>
  </si>
  <si>
    <t>数量指标</t>
  </si>
  <si>
    <t>承办政协提案任务完成率</t>
  </si>
  <si>
    <t>=</t>
  </si>
  <si>
    <t>100</t>
  </si>
  <si>
    <t>%</t>
  </si>
  <si>
    <t>定量指标</t>
  </si>
  <si>
    <t>反映承办政协提案任务完成率情况</t>
  </si>
  <si>
    <t>承办人大建议任务完成率</t>
  </si>
  <si>
    <t>"反映承办人大建议任务完成情况。</t>
  </si>
  <si>
    <t>设备采购完成率</t>
  </si>
  <si>
    <t>&gt;=</t>
  </si>
  <si>
    <t>90</t>
  </si>
  <si>
    <t>反映办公设备采购完成情况</t>
  </si>
  <si>
    <t>质量指标</t>
  </si>
  <si>
    <t>验收通过率</t>
  </si>
  <si>
    <t>反映办公设备采购验收合格情况。设备采购验收合格率=验收合格的购置数量/购置总数量*100%</t>
  </si>
  <si>
    <t>效益指标</t>
  </si>
  <si>
    <t>经济效益</t>
  </si>
  <si>
    <t>设备采购经济性</t>
  </si>
  <si>
    <t>1.00</t>
  </si>
  <si>
    <t>反映办公设备采购成本低于计划数所获得的经济效益</t>
  </si>
  <si>
    <t>满意度指标</t>
  </si>
  <si>
    <t>服务对象满意度</t>
  </si>
  <si>
    <t>使用人员满意度</t>
  </si>
  <si>
    <t>98</t>
  </si>
  <si>
    <t>反映使用人员对设备使用满意情况。</t>
  </si>
  <si>
    <t>根据中央和省、市的要求，认真做好我县2026年春节走访慰问活动。慰问驻元军（警）部队，离退休老干部，困难党员、老党员，省、市、县“两优”表彰对象，离任村（社区）老骨干等14类人员，把党和政府的温暖送到基层和千家万户。预计支付慰问金180,000.00元。</t>
  </si>
  <si>
    <t>慰问范围</t>
  </si>
  <si>
    <t>14</t>
  </si>
  <si>
    <t>类</t>
  </si>
  <si>
    <t>反映慰问范围</t>
  </si>
  <si>
    <t>慰问单位数</t>
  </si>
  <si>
    <t>36</t>
  </si>
  <si>
    <t>个</t>
  </si>
  <si>
    <t>反映慰问单位数</t>
  </si>
  <si>
    <t>时效指标</t>
  </si>
  <si>
    <t>慰问及时性</t>
  </si>
  <si>
    <t>2026年2月7日-14日</t>
  </si>
  <si>
    <t>定性指标</t>
  </si>
  <si>
    <t>反映慰问完成时限</t>
  </si>
  <si>
    <t>社会效益</t>
  </si>
  <si>
    <t>维护社会安定团结、和谐稳定</t>
  </si>
  <si>
    <t>维护社会安定和谐稳定</t>
  </si>
  <si>
    <t>慰问对象满意情况</t>
  </si>
  <si>
    <t>反映慰问对象满意程度</t>
  </si>
  <si>
    <t>推动法治政府建设，提升依法治县能力，持续保障经济社会稳步健康发展。</t>
  </si>
  <si>
    <t>免费提供诉讼仲裁复议案件代理</t>
  </si>
  <si>
    <t>7</t>
  </si>
  <si>
    <t>件</t>
  </si>
  <si>
    <t>反映免费提供诉讼仲裁复议案件代理服务情况</t>
  </si>
  <si>
    <t>提供诉讼、仲裁、复议案件代理服务</t>
  </si>
  <si>
    <t>提供法律服务</t>
  </si>
  <si>
    <t>反映为党政机关提供法律服务，依法维护合法权益情况。</t>
  </si>
  <si>
    <t>服务好县委领导地方立法工作</t>
  </si>
  <si>
    <t>服务地方立法工作</t>
  </si>
  <si>
    <t>反映服务好县委领导地方立法工作情况</t>
  </si>
  <si>
    <t>协助处理招商引资可能涉及的法律事务</t>
  </si>
  <si>
    <t>协助处理涉及法律事务</t>
  </si>
  <si>
    <t>反映协助处理招商引资可能涉及的法律事务情况</t>
  </si>
  <si>
    <t>参与研究推进依法行政建设法治政府工作</t>
  </si>
  <si>
    <t>参与研究建设法治政府</t>
  </si>
  <si>
    <t>反映参与研究推进依法行政建设法治政府工作情况</t>
  </si>
  <si>
    <t>反映法律服务对象满意度</t>
  </si>
  <si>
    <t>通过在老挝万荣县高中建设篮球场，并捐赠体育爱心包，助力该校体育教育设施改善，增进玉溪市元江县与老挝万荣县教育体育领域务实合作，促进民心想通，丰富国际友城务实合作内涵。</t>
  </si>
  <si>
    <t>捐赠爱心包数量</t>
  </si>
  <si>
    <t>反映捐赠爱心包数量情况</t>
  </si>
  <si>
    <t>受益人数</t>
  </si>
  <si>
    <t>1000</t>
  </si>
  <si>
    <t>人</t>
  </si>
  <si>
    <t>反映受益人数情况</t>
  </si>
  <si>
    <t>项目完成率</t>
  </si>
  <si>
    <t>反映项目完成情况</t>
  </si>
  <si>
    <t>与国际友城交往与合作交流</t>
  </si>
  <si>
    <t>&gt;</t>
  </si>
  <si>
    <t>有效提升</t>
  </si>
  <si>
    <t>反映云南与周边国家交往与合作交流情况</t>
  </si>
  <si>
    <t>受益对象满意度</t>
  </si>
  <si>
    <t>反映受益对象满意程度</t>
  </si>
  <si>
    <t>预算06表</t>
  </si>
  <si>
    <t>2026年部门政府性基金预算支出预算表</t>
  </si>
  <si>
    <t>政府性基金预算支出</t>
  </si>
  <si>
    <t>备注：元江哈尼族彝族傣族自治县人民政府办公室无政府性基金预算支出预算，故政府性基金预算支出预算表无数据。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</si>
  <si>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</si>
  <si>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</si>
  <si>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</si>
  <si>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</si>
  <si>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</si>
  <si>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</si>
  <si>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</si>
  <si>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</si>
  <si>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</si>
  <si>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</si>
  <si>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</si>
  <si>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</si>
  <si>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多功能一体机</t>
  </si>
  <si>
    <t>台</t>
  </si>
  <si>
    <t>空调机</t>
  </si>
  <si>
    <t>办公椅</t>
  </si>
  <si>
    <t>张</t>
  </si>
  <si>
    <t>饮水器</t>
  </si>
  <si>
    <t>复印机</t>
  </si>
  <si>
    <t>茶几</t>
  </si>
  <si>
    <t>三人沙发</t>
  </si>
  <si>
    <t>组</t>
  </si>
  <si>
    <t>复印纸</t>
  </si>
  <si>
    <t>包</t>
  </si>
  <si>
    <t>办公桌</t>
  </si>
  <si>
    <t>五节文件柜</t>
  </si>
  <si>
    <t>小圆凳</t>
  </si>
  <si>
    <t>车辆保险费</t>
  </si>
  <si>
    <t>辆</t>
  </si>
  <si>
    <t>车辆维修费</t>
  </si>
  <si>
    <t>车辆燃油费</t>
  </si>
  <si>
    <t>预算08表</t>
  </si>
  <si>
    <t>2026年部门政府购买服务预算表</t>
  </si>
  <si>
    <t>政府购买服务项目</t>
  </si>
  <si>
    <t>政府购买服务目录</t>
  </si>
  <si>
    <t>非警务类应急人员工资</t>
  </si>
  <si>
    <t>A0101 公共安全隐患排查治理服务</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</si>
  <si>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</si>
  <si>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</si>
  <si>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</si>
  <si>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</si>
  <si>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</si>
  <si>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</si>
  <si>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</si>
  <si>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</si>
  <si>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</si>
  <si>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</si>
  <si>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</si>
  <si>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</si>
  <si>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</si>
  <si>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</si>
  <si>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</si>
  <si>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</si>
  <si>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</si>
  <si>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</si>
  <si>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</si>
  <si>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</si>
  <si>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</si>
  <si>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</si>
  <si>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</si>
  <si>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</si>
  <si>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备注：元江哈尼族彝族傣族自治县人民政府办公室无省对下转移支付预算，故省对下转移支付预算表无数据。</t>
  </si>
  <si>
    <t>预算09-2表</t>
  </si>
  <si>
    <t>2026年省对下转移支付绩效目标表</t>
  </si>
  <si>
    <t>备注：元江哈尼族彝族傣族自治县人民政府办公室无省对下转移支付预算，故省对下转移支付绩效目标表无相关内容。</t>
  </si>
  <si>
    <t>预算10表</t>
  </si>
  <si>
    <t>2026年新增资产配置表</t>
  </si>
  <si>
    <t>资产类别</t>
  </si>
  <si>
    <t>资产分类代码.名称</t>
  </si>
  <si>
    <t>资产名称</t>
  </si>
  <si>
    <t>计量单位</t>
  </si>
  <si>
    <t>财政部门批复数（元）</t>
  </si>
  <si>
    <t>单价</t>
  </si>
  <si>
    <t>金额</t>
  </si>
  <si>
    <t>8</t>
  </si>
  <si>
    <t>办公设备</t>
  </si>
  <si>
    <t>预算11表</t>
  </si>
  <si>
    <t>2026年中央转移支付补助项目支出预算表</t>
  </si>
  <si>
    <t>上级补助</t>
  </si>
  <si>
    <t>备注：元江哈尼族彝族傣族自治县人民政府办公室无中央转移支付补助项目支出预算，故中央转移支付补助项目支出预算表无数据。</t>
  </si>
  <si>
    <t>预算12表</t>
  </si>
  <si>
    <t>2026年部门项目支出中期规划预算表</t>
  </si>
  <si>
    <t>项目级次</t>
  </si>
  <si>
    <t>2026年</t>
  </si>
  <si>
    <t>2027年</t>
  </si>
  <si>
    <t>2028年</t>
  </si>
  <si>
    <t>112 社会保障缴费</t>
  </si>
  <si>
    <t>本级</t>
  </si>
  <si>
    <t>114 对个人和家庭的补助</t>
  </si>
  <si>
    <t>215 工会经费</t>
  </si>
  <si>
    <t>216 其他公用支出</t>
  </si>
  <si>
    <t>115 其他工资福利支出</t>
  </si>
  <si>
    <t>1112 事业人员支出工资</t>
  </si>
  <si>
    <t>116 其他人员支出</t>
  </si>
  <si>
    <t>213 公务接待费</t>
  </si>
  <si>
    <t>2141 行政人员公务交通补贴</t>
  </si>
  <si>
    <t>113 住房公积金</t>
  </si>
  <si>
    <t>1111 行政人员支出工资</t>
  </si>
  <si>
    <t>211 公车购置及运维费</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</si>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</sst>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4">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name val="宋体"/>
      <charset val="134"/>
    </font>
    <font>
      <sz val="9"/>
      <color theme="1"/>
      <name val="宋体"/>
      <charset val="134"/>
    </font>
    <font>
      <b/>
      <sz val="23"/>
      <color rgb="FF000000"/>
      <name val="宋体"/>
      <charset val="134"/>
    </font>
    <font>
      <b/>
      <sz val="19.5"/>
      <name val="宋体"/>
      <charset val="134"/>
    </font>
    <font>
      <sz val="10.5"/>
      <name val="宋体"/>
      <charset val="134"/>
    </font>
    <font>
      <sz val="9"/>
      <name val="SimSun"/>
      <charset val="134"/>
    </font>
    <font>
      <sz val="10"/>
      <name val="SimSun"/>
      <charset val="134"/>
    </font>
    <font>
      <sz val="10"/>
      <name val="宋体"/>
      <charset val="134"/>
    </font>
    <font>
      <b/>
      <sz val="22"/>
      <color rgb="FF000000"/>
      <name val="宋体"/>
      <charset val="134"/>
    </font>
    <font>
      <sz val="10.5"/>
      <color rgb="FF000000"/>
      <name val="宋体"/>
      <charset val="134"/>
    </font>
    <font>
      <sz val="10"/>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sz val="11"/>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right style="thin">
        <color rgb="FF000000"/>
      </right>
      <top/>
      <bottom/>
      <diagonal/>
    </border>
    <border>
      <left style="thin">
        <color rgb="FF000000"/>
      </left>
      <right/>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2" borderId="2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6" applyNumberFormat="0" applyFill="0" applyAlignment="0" applyProtection="0">
      <alignment vertical="center"/>
    </xf>
    <xf numFmtId="0" fontId="31" fillId="0" borderId="26" applyNumberFormat="0" applyFill="0" applyAlignment="0" applyProtection="0">
      <alignment vertical="center"/>
    </xf>
    <xf numFmtId="0" fontId="32" fillId="0" borderId="27" applyNumberFormat="0" applyFill="0" applyAlignment="0" applyProtection="0">
      <alignment vertical="center"/>
    </xf>
    <xf numFmtId="0" fontId="32" fillId="0" borderId="0" applyNumberFormat="0" applyFill="0" applyBorder="0" applyAlignment="0" applyProtection="0">
      <alignment vertical="center"/>
    </xf>
    <xf numFmtId="0" fontId="33" fillId="3" borderId="28" applyNumberFormat="0" applyAlignment="0" applyProtection="0">
      <alignment vertical="center"/>
    </xf>
    <xf numFmtId="0" fontId="34" fillId="4" borderId="29" applyNumberFormat="0" applyAlignment="0" applyProtection="0">
      <alignment vertical="center"/>
    </xf>
    <xf numFmtId="0" fontId="35" fillId="4" borderId="28" applyNumberFormat="0" applyAlignment="0" applyProtection="0">
      <alignment vertical="center"/>
    </xf>
    <xf numFmtId="0" fontId="36" fillId="5" borderId="30" applyNumberFormat="0" applyAlignment="0" applyProtection="0">
      <alignment vertical="center"/>
    </xf>
    <xf numFmtId="0" fontId="37" fillId="0" borderId="31" applyNumberFormat="0" applyFill="0" applyAlignment="0" applyProtection="0">
      <alignment vertical="center"/>
    </xf>
    <xf numFmtId="0" fontId="38" fillId="0" borderId="32" applyNumberFormat="0" applyFill="0" applyAlignment="0" applyProtection="0">
      <alignment vertical="center"/>
    </xf>
    <xf numFmtId="0" fontId="39" fillId="6" borderId="0" applyNumberFormat="0" applyBorder="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3" fillId="11" borderId="0" applyNumberFormat="0" applyBorder="0" applyAlignment="0" applyProtection="0">
      <alignment vertical="center"/>
    </xf>
    <xf numFmtId="0" fontId="42" fillId="12" borderId="0" applyNumberFormat="0" applyBorder="0" applyAlignment="0" applyProtection="0">
      <alignment vertical="center"/>
    </xf>
    <xf numFmtId="0" fontId="42"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2" fillId="16" borderId="0" applyNumberFormat="0" applyBorder="0" applyAlignment="0" applyProtection="0">
      <alignment vertical="center"/>
    </xf>
    <xf numFmtId="0" fontId="42"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2" fillId="20" borderId="0" applyNumberFormat="0" applyBorder="0" applyAlignment="0" applyProtection="0">
      <alignment vertical="center"/>
    </xf>
    <xf numFmtId="0" fontId="42"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2" fillId="24" borderId="0" applyNumberFormat="0" applyBorder="0" applyAlignment="0" applyProtection="0">
      <alignment vertical="center"/>
    </xf>
    <xf numFmtId="0" fontId="42"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2" fillId="28" borderId="0" applyNumberFormat="0" applyBorder="0" applyAlignment="0" applyProtection="0">
      <alignment vertical="center"/>
    </xf>
    <xf numFmtId="0" fontId="42"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2" fillId="32" borderId="0" applyNumberFormat="0" applyBorder="0" applyAlignment="0" applyProtection="0">
      <alignment vertical="center"/>
    </xf>
    <xf numFmtId="176" fontId="5" fillId="0" borderId="7">
      <alignment horizontal="right" vertical="center"/>
    </xf>
    <xf numFmtId="177" fontId="5" fillId="0" borderId="7">
      <alignment horizontal="right" vertical="center"/>
    </xf>
    <xf numFmtId="10" fontId="5" fillId="0" borderId="7">
      <alignment horizontal="right" vertical="center"/>
    </xf>
    <xf numFmtId="178" fontId="5" fillId="0" borderId="7">
      <alignment horizontal="right" vertical="center"/>
    </xf>
    <xf numFmtId="49" fontId="5" fillId="0" borderId="7">
      <alignment horizontal="left" vertical="center" wrapText="1"/>
    </xf>
    <xf numFmtId="178" fontId="5" fillId="0" borderId="7">
      <alignment horizontal="right" vertical="center"/>
    </xf>
    <xf numFmtId="179" fontId="5" fillId="0" borderId="7">
      <alignment horizontal="right" vertical="center"/>
    </xf>
    <xf numFmtId="180" fontId="5" fillId="0" borderId="7">
      <alignment horizontal="right" vertical="center"/>
    </xf>
  </cellStyleXfs>
  <cellXfs count="217">
    <xf numFmtId="0" fontId="0" fillId="0" borderId="0" xfId="0" applyFont="1" applyBorder="1"/>
    <xf numFmtId="0" fontId="0" fillId="0" borderId="0" xfId="0" applyFont="1" applyBorder="1" applyAlignment="1">
      <alignment vertical="center"/>
    </xf>
    <xf numFmtId="0" fontId="0" fillId="0" borderId="0" xfId="0" applyFont="1" applyBorder="1" applyAlignment="1">
      <alignment horizontal="left"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alignmen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applyAlignment="1">
      <alignment horizontal="left" vertical="center"/>
    </xf>
    <xf numFmtId="0" fontId="5" fillId="0" borderId="7" xfId="0" applyFont="1" applyFill="1" applyBorder="1" applyAlignment="1">
      <alignment horizontal="left" vertical="center" wrapText="1"/>
    </xf>
    <xf numFmtId="178" fontId="5" fillId="0" borderId="7" xfId="54" applyFont="1" applyAlignment="1">
      <alignment horizontal="right" vertical="center"/>
    </xf>
    <xf numFmtId="178" fontId="6" fillId="0" borderId="7" xfId="54" applyNumberFormat="1" applyFont="1" applyBorder="1" applyAlignment="1">
      <alignment horizontal="left" vertical="center"/>
    </xf>
    <xf numFmtId="0" fontId="5" fillId="0" borderId="8" xfId="0" applyFont="1" applyFill="1" applyBorder="1" applyAlignment="1">
      <alignment horizontal="left" vertical="center" wrapText="1"/>
    </xf>
    <xf numFmtId="178" fontId="5" fillId="0" borderId="9" xfId="54" applyFont="1" applyBorder="1" applyAlignment="1">
      <alignment horizontal="right" vertical="center"/>
    </xf>
    <xf numFmtId="0" fontId="5" fillId="0" borderId="10" xfId="0" applyFont="1" applyFill="1" applyBorder="1" applyAlignment="1">
      <alignment horizontal="left" vertical="center" wrapText="1"/>
    </xf>
    <xf numFmtId="178" fontId="5" fillId="0" borderId="7" xfId="54" applyAlignment="1">
      <alignment horizontal="right" vertical="center"/>
    </xf>
    <xf numFmtId="0" fontId="5" fillId="0" borderId="11" xfId="0" applyFont="1" applyFill="1" applyBorder="1" applyAlignme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178" fontId="6" fillId="0" borderId="7" xfId="54" applyNumberFormat="1" applyFont="1" applyBorder="1" applyAlignment="1">
      <alignment horizontal="right" vertical="center"/>
    </xf>
    <xf numFmtId="0" fontId="7" fillId="0" borderId="0" xfId="0" applyFont="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6"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49" fontId="5" fillId="0" borderId="0" xfId="53" applyNumberFormat="1" applyFont="1" applyBorder="1">
      <alignment horizontal="left" vertical="center" wrapText="1"/>
    </xf>
    <xf numFmtId="49" fontId="5" fillId="0" borderId="0" xfId="53" applyNumberFormat="1" applyFont="1" applyBorder="1" applyAlignment="1">
      <alignment horizontal="right" vertical="center" wrapText="1"/>
    </xf>
    <xf numFmtId="49" fontId="8" fillId="0" borderId="0" xfId="53" applyNumberFormat="1" applyFont="1" applyBorder="1" applyAlignment="1">
      <alignment horizontal="center" vertical="center" wrapText="1"/>
    </xf>
    <xf numFmtId="49" fontId="5" fillId="0" borderId="12" xfId="53" applyNumberFormat="1" applyFont="1" applyBorder="1" applyAlignment="1">
      <alignment horizontal="left" vertical="center" wrapText="1"/>
    </xf>
    <xf numFmtId="49" fontId="5" fillId="0" borderId="13" xfId="53" applyNumberFormat="1" applyFont="1" applyBorder="1" applyAlignment="1">
      <alignment horizontal="left" vertical="center" wrapText="1"/>
    </xf>
    <xf numFmtId="49" fontId="9" fillId="0" borderId="10" xfId="53" applyNumberFormat="1" applyFont="1" applyBorder="1" applyAlignment="1">
      <alignment horizontal="center" vertical="center" wrapText="1"/>
    </xf>
    <xf numFmtId="49" fontId="9" fillId="0" borderId="14" xfId="53" applyNumberFormat="1" applyFont="1" applyBorder="1" applyAlignment="1">
      <alignment horizontal="center" vertical="center" wrapText="1"/>
    </xf>
    <xf numFmtId="49" fontId="9" fillId="0" borderId="7" xfId="53" applyNumberFormat="1" applyFont="1" applyBorder="1" applyAlignment="1">
      <alignment horizontal="center" vertical="center" wrapText="1"/>
    </xf>
    <xf numFmtId="49" fontId="10" fillId="0" borderId="10" xfId="53" applyNumberFormat="1" applyFont="1" applyBorder="1" applyAlignment="1">
      <alignment horizontal="center" vertical="center" wrapText="1"/>
    </xf>
    <xf numFmtId="49" fontId="10" fillId="0" borderId="14"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10" xfId="53" applyNumberFormat="1" applyFont="1" applyBorder="1" applyAlignment="1">
      <alignment horizontal="left" vertical="center" wrapText="1"/>
    </xf>
    <xf numFmtId="49" fontId="10" fillId="0" borderId="10" xfId="53" applyNumberFormat="1" applyFont="1" applyBorder="1" applyAlignment="1">
      <alignment horizontal="left" vertical="center" wrapText="1"/>
    </xf>
    <xf numFmtId="49" fontId="5" fillId="0" borderId="7" xfId="0" applyNumberFormat="1" applyFont="1" applyFill="1" applyBorder="1" applyAlignment="1">
      <alignment horizontal="left" vertical="center" wrapText="1"/>
    </xf>
    <xf numFmtId="178" fontId="5" fillId="0" borderId="7"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178" fontId="5" fillId="0" borderId="7" xfId="54" applyAlignment="1">
      <alignment horizontal="right" vertical="center" wrapText="1"/>
    </xf>
    <xf numFmtId="178" fontId="5" fillId="0" borderId="7" xfId="0" applyNumberFormat="1" applyFont="1" applyFill="1" applyBorder="1" applyAlignment="1">
      <alignment horizontal="right" vertical="center" wrapText="1"/>
    </xf>
    <xf numFmtId="49" fontId="12" fillId="0" borderId="15" xfId="53" applyNumberFormat="1" applyFont="1" applyBorder="1" applyAlignment="1">
      <alignment horizontal="left" vertical="center" wrapText="1"/>
    </xf>
    <xf numFmtId="49"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78" fontId="5" fillId="0" borderId="1" xfId="54" applyBorder="1" applyAlignment="1">
      <alignment horizontal="right" vertical="center" wrapText="1"/>
    </xf>
    <xf numFmtId="49" fontId="9" fillId="0" borderId="16" xfId="53" applyNumberFormat="1" applyFont="1" applyBorder="1" applyAlignment="1">
      <alignment horizontal="center" vertical="center" wrapText="1"/>
    </xf>
    <xf numFmtId="49" fontId="9" fillId="0" borderId="16" xfId="53" applyNumberFormat="1" applyFont="1" applyFill="1" applyBorder="1" applyAlignment="1">
      <alignment horizontal="center" vertical="center" wrapText="1"/>
    </xf>
    <xf numFmtId="178" fontId="5"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vertical="center" wrapText="1"/>
    </xf>
    <xf numFmtId="0" fontId="1" fillId="0" borderId="0" xfId="0" applyFont="1" applyBorder="1" applyAlignment="1">
      <alignment horizontal="right" vertical="center" wrapText="1"/>
    </xf>
    <xf numFmtId="0" fontId="1" fillId="0" borderId="0" xfId="0" applyFont="1" applyBorder="1" applyAlignment="1">
      <alignment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xf>
    <xf numFmtId="178" fontId="6" fillId="0" borderId="7" xfId="54" applyNumberFormat="1" applyFont="1" applyBorder="1">
      <alignment horizontal="right" vertical="center"/>
    </xf>
    <xf numFmtId="0" fontId="15" fillId="0" borderId="0" xfId="0" applyFont="1" applyBorder="1"/>
    <xf numFmtId="0" fontId="1" fillId="0" borderId="0" xfId="0" applyFont="1" applyBorder="1" applyAlignment="1">
      <alignment wrapText="1"/>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7" fillId="0" borderId="0" xfId="0" applyFont="1" applyBorder="1" applyAlignment="1">
      <alignment horizontal="center" vertical="center" wrapText="1"/>
    </xf>
    <xf numFmtId="0" fontId="7" fillId="0" borderId="0" xfId="0" applyFont="1" applyBorder="1" applyAlignment="1" applyProtection="1">
      <alignment horizontal="center" vertical="center" wrapText="1"/>
      <protection locked="0"/>
    </xf>
    <xf numFmtId="0" fontId="3" fillId="0" borderId="0" xfId="0" applyFont="1" applyBorder="1" applyAlignment="1" applyProtection="1">
      <alignment vertical="center" wrapText="1"/>
      <protection locked="0"/>
    </xf>
    <xf numFmtId="0" fontId="4" fillId="0" borderId="1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4" fillId="0" borderId="19"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20" xfId="0" applyFont="1" applyBorder="1" applyAlignment="1">
      <alignment horizontal="center" vertical="center" wrapText="1"/>
    </xf>
    <xf numFmtId="0" fontId="4" fillId="0" borderId="20"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4" fontId="1" fillId="0" borderId="10" xfId="0" applyNumberFormat="1" applyFont="1" applyBorder="1" applyAlignment="1" applyProtection="1">
      <alignment horizontal="right" vertical="center"/>
      <protection locked="0"/>
    </xf>
    <xf numFmtId="0" fontId="4" fillId="0" borderId="10" xfId="0" applyFont="1" applyBorder="1" applyAlignment="1" applyProtection="1">
      <alignment horizontal="center" vertical="center" wrapText="1"/>
      <protection locked="0"/>
    </xf>
    <xf numFmtId="0" fontId="1" fillId="0" borderId="10" xfId="0" applyFont="1" applyBorder="1" applyAlignment="1">
      <alignment horizontal="left" vertical="center" wrapText="1"/>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4" fillId="0" borderId="20" xfId="0" applyFont="1" applyBorder="1" applyAlignment="1">
      <alignment horizontal="center" vertical="center"/>
    </xf>
    <xf numFmtId="0" fontId="4" fillId="0" borderId="20" xfId="0" applyFont="1" applyBorder="1" applyAlignment="1" applyProtection="1">
      <alignment horizontal="center" vertical="center"/>
      <protection locked="0"/>
    </xf>
    <xf numFmtId="49" fontId="5" fillId="0" borderId="7" xfId="53">
      <alignment horizontal="left" vertical="center" wrapText="1"/>
    </xf>
    <xf numFmtId="0" fontId="5" fillId="0" borderId="7" xfId="0" applyNumberFormat="1" applyFont="1" applyFill="1" applyBorder="1" applyAlignment="1">
      <alignment horizontal="center" vertical="center" wrapText="1"/>
    </xf>
    <xf numFmtId="0" fontId="3" fillId="0" borderId="24"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4" fillId="0" borderId="10" xfId="0" applyFont="1" applyBorder="1" applyAlignment="1">
      <alignment horizontal="center" vertical="center" wrapText="1"/>
    </xf>
    <xf numFmtId="0" fontId="4" fillId="0" borderId="10" xfId="0" applyFont="1" applyBorder="1" applyAlignment="1">
      <alignment horizontal="center" vertical="center"/>
    </xf>
    <xf numFmtId="0" fontId="3" fillId="0" borderId="10" xfId="0" applyFont="1" applyBorder="1" applyAlignment="1">
      <alignment horizontal="left" vertical="center" wrapText="1"/>
    </xf>
    <xf numFmtId="178" fontId="6" fillId="0" borderId="10" xfId="54" applyNumberFormat="1" applyFont="1" applyBorder="1">
      <alignment horizontal="right" vertical="center"/>
    </xf>
    <xf numFmtId="0" fontId="1" fillId="0" borderId="10" xfId="0" applyFont="1" applyBorder="1" applyAlignment="1" applyProtection="1">
      <alignment horizontal="center" vertical="center" wrapText="1"/>
      <protection locked="0"/>
    </xf>
    <xf numFmtId="0" fontId="1" fillId="0" borderId="10" xfId="0" applyFont="1" applyBorder="1" applyAlignment="1">
      <alignment horizontal="center" vertical="center" wrapText="1"/>
    </xf>
    <xf numFmtId="0" fontId="0" fillId="0" borderId="0" xfId="0" applyFill="1" applyBorder="1" applyAlignment="1">
      <alignment vertical="top"/>
    </xf>
    <xf numFmtId="49" fontId="5" fillId="0" borderId="7" xfId="0" applyNumberFormat="1" applyFont="1" applyFill="1" applyBorder="1" applyAlignment="1">
      <alignment horizontal="left" vertical="center" wrapText="1" indent="1"/>
    </xf>
    <xf numFmtId="178" fontId="5" fillId="0" borderId="7" xfId="54" applyAlignment="1">
      <alignment horizontal="left" vertical="center" wrapText="1"/>
    </xf>
    <xf numFmtId="178" fontId="5" fillId="0" borderId="7" xfId="0" applyNumberFormat="1" applyFont="1" applyFill="1" applyBorder="1" applyAlignment="1">
      <alignment horizontal="left" vertical="center" wrapText="1"/>
    </xf>
    <xf numFmtId="178" fontId="5" fillId="0" borderId="7" xfId="54" applyAlignment="1">
      <alignment horizontal="center" vertical="center" wrapText="1"/>
    </xf>
    <xf numFmtId="49" fontId="5" fillId="0" borderId="7" xfId="53" applyAlignment="1">
      <alignment horizontal="left" vertical="center" wrapText="1"/>
    </xf>
    <xf numFmtId="49" fontId="5" fillId="0" borderId="7" xfId="53" applyAlignment="1">
      <alignment horizontal="center" vertical="center" wrapText="1"/>
    </xf>
    <xf numFmtId="49" fontId="1" fillId="0" borderId="0" xfId="0" applyNumberFormat="1" applyFont="1" applyBorder="1" applyAlignment="1">
      <alignment vertical="center"/>
    </xf>
    <xf numFmtId="0" fontId="1" fillId="0" borderId="0" xfId="0" applyFont="1" applyBorder="1" applyAlignment="1">
      <alignment vertical="center"/>
    </xf>
    <xf numFmtId="0" fontId="6" fillId="0" borderId="0" xfId="0" applyFont="1" applyBorder="1" applyAlignment="1">
      <alignment horizontal="left" vertical="center"/>
    </xf>
    <xf numFmtId="0" fontId="16" fillId="0" borderId="7" xfId="0" applyFont="1" applyBorder="1" applyAlignment="1">
      <alignment horizontal="center" vertical="center"/>
    </xf>
    <xf numFmtId="0" fontId="16" fillId="0" borderId="1" xfId="0" applyFont="1" applyBorder="1" applyAlignment="1">
      <alignment horizontal="center" vertical="center" wrapText="1"/>
    </xf>
    <xf numFmtId="178" fontId="5" fillId="0" borderId="7" xfId="54">
      <alignment horizontal="right" vertical="center"/>
    </xf>
    <xf numFmtId="4" fontId="3" fillId="0" borderId="7" xfId="0" applyNumberFormat="1" applyFont="1" applyBorder="1" applyAlignment="1" applyProtection="1">
      <alignment horizontal="right" vertical="center" wrapText="1"/>
      <protection locked="0"/>
    </xf>
    <xf numFmtId="4" fontId="3" fillId="0" borderId="7" xfId="0" applyNumberFormat="1" applyFont="1" applyBorder="1" applyAlignment="1" applyProtection="1">
      <alignment horizontal="right" vertical="center"/>
      <protection locked="0"/>
    </xf>
    <xf numFmtId="178" fontId="5" fillId="0" borderId="7" xfId="0" applyNumberFormat="1" applyFont="1" applyFill="1" applyBorder="1" applyAlignment="1">
      <alignment horizontal="right" vertical="center"/>
    </xf>
    <xf numFmtId="0" fontId="16" fillId="0" borderId="7" xfId="0" applyFont="1" applyBorder="1" applyAlignment="1">
      <alignment horizontal="center" vertical="center" wrapText="1"/>
    </xf>
    <xf numFmtId="0" fontId="17" fillId="0" borderId="7" xfId="0" applyFont="1" applyBorder="1" applyAlignment="1">
      <alignment horizontal="center"/>
    </xf>
    <xf numFmtId="0" fontId="5" fillId="0" borderId="7" xfId="0" applyFont="1" applyFill="1" applyBorder="1" applyAlignment="1">
      <alignment horizontal="left" vertical="top" wrapText="1"/>
    </xf>
    <xf numFmtId="178" fontId="5" fillId="0" borderId="7" xfId="54" applyFont="1">
      <alignment horizontal="right" vertical="center"/>
    </xf>
    <xf numFmtId="0" fontId="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2" xfId="0" applyFont="1" applyBorder="1" applyAlignment="1">
      <alignment horizontal="center" vertical="center" wrapText="1"/>
    </xf>
    <xf numFmtId="178" fontId="20" fillId="0" borderId="7" xfId="0" applyNumberFormat="1" applyFont="1" applyFill="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8"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20"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5" fillId="0" borderId="7" xfId="0" applyNumberFormat="1" applyFont="1" applyFill="1" applyBorder="1" applyAlignment="1">
      <alignment horizontal="left" vertical="center" wrapText="1"/>
    </xf>
    <xf numFmtId="0" fontId="5" fillId="0" borderId="7" xfId="0" applyNumberFormat="1" applyFont="1" applyFill="1" applyBorder="1" applyAlignment="1">
      <alignment horizontal="left" vertical="center" wrapText="1" indent="1"/>
    </xf>
    <xf numFmtId="0" fontId="5" fillId="0" borderId="7" xfId="0" applyFont="1" applyFill="1" applyBorder="1" applyAlignment="1">
      <alignment horizontal="left" vertical="center" wrapText="1" indent="1"/>
    </xf>
    <xf numFmtId="0" fontId="5" fillId="0" borderId="7" xfId="0" applyNumberFormat="1" applyFont="1" applyFill="1" applyBorder="1" applyAlignment="1">
      <alignment horizontal="left" vertical="center" wrapText="1" indent="2"/>
    </xf>
    <xf numFmtId="0" fontId="5" fillId="0" borderId="7" xfId="0" applyFont="1" applyFill="1" applyBorder="1" applyAlignment="1">
      <alignment horizontal="left" vertical="center" wrapText="1" indent="2"/>
    </xf>
    <xf numFmtId="0" fontId="5" fillId="0" borderId="7" xfId="0" applyFont="1" applyFill="1" applyBorder="1" applyAlignment="1">
      <alignment horizontal="center" vertical="center" wrapText="1"/>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3" fillId="0" borderId="7" xfId="0" applyFont="1" applyBorder="1" applyAlignment="1">
      <alignment vertical="center"/>
    </xf>
    <xf numFmtId="4" fontId="23" fillId="0" borderId="7" xfId="0" applyNumberFormat="1" applyFont="1" applyBorder="1" applyAlignment="1" applyProtection="1">
      <alignment horizontal="right" vertical="center"/>
      <protection locked="0"/>
    </xf>
    <xf numFmtId="49" fontId="23" fillId="0" borderId="7" xfId="53" applyNumberFormat="1" applyFont="1" applyBorder="1">
      <alignment horizontal="left" vertical="center" wrapText="1"/>
    </xf>
    <xf numFmtId="0" fontId="6" fillId="0" borderId="7" xfId="0" applyFont="1" applyBorder="1" applyAlignment="1">
      <alignment vertical="center"/>
    </xf>
    <xf numFmtId="0" fontId="5" fillId="0" borderId="7" xfId="0" applyFont="1" applyFill="1" applyBorder="1" applyAlignment="1">
      <alignment horizontal="left" vertical="center"/>
    </xf>
    <xf numFmtId="0" fontId="3" fillId="0" borderId="7" xfId="0" applyFont="1" applyBorder="1" applyAlignment="1">
      <alignment vertical="center"/>
    </xf>
    <xf numFmtId="4" fontId="2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23" fillId="0" borderId="7" xfId="0" applyFont="1" applyBorder="1" applyAlignment="1">
      <alignment horizontal="center" vertical="center"/>
    </xf>
    <xf numFmtId="0" fontId="6"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178" fontId="6" fillId="0" borderId="0" xfId="0" applyNumberFormat="1" applyFont="1" applyBorder="1" applyAlignment="1">
      <alignment horizontal="right" vertical="center"/>
    </xf>
    <xf numFmtId="0" fontId="1" fillId="0" borderId="0" xfId="0" applyFont="1" applyBorder="1" applyProtection="1">
      <protection locked="0"/>
    </xf>
    <xf numFmtId="0" fontId="13" fillId="0" borderId="0" xfId="0" applyFont="1" applyBorder="1" applyAlignment="1" applyProtection="1">
      <alignment horizontal="center" vertical="center"/>
      <protection locked="0"/>
    </xf>
    <xf numFmtId="0" fontId="4" fillId="0" borderId="0" xfId="0" applyFont="1" applyBorder="1" applyAlignment="1" applyProtection="1">
      <alignment vertical="center"/>
      <protection locked="0"/>
    </xf>
    <xf numFmtId="0" fontId="1" fillId="0" borderId="1"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pplyProtection="1">
      <alignment horizontal="center" vertical="center"/>
      <protection locked="0"/>
    </xf>
    <xf numFmtId="0" fontId="1" fillId="0" borderId="20" xfId="0" applyFont="1" applyBorder="1" applyAlignment="1">
      <alignment horizontal="center" vertical="center" wrapText="1"/>
    </xf>
    <xf numFmtId="0" fontId="24"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pplyProtection="1">
      <alignment horizontal="center" vertical="center" wrapText="1"/>
      <protection locked="0"/>
    </xf>
    <xf numFmtId="0" fontId="1" fillId="0" borderId="2" xfId="0" applyFont="1" applyBorder="1" applyAlignment="1">
      <alignment horizontal="center" vertical="center"/>
    </xf>
    <xf numFmtId="0" fontId="1" fillId="0" borderId="2" xfId="0" applyFont="1" applyBorder="1" applyAlignment="1" applyProtection="1">
      <alignment horizontal="center" vertical="center"/>
      <protection locked="0"/>
    </xf>
    <xf numFmtId="0" fontId="7" fillId="0" borderId="0" xfId="0" applyFont="1" applyBorder="1" applyAlignment="1">
      <alignment horizontal="center" vertical="top"/>
    </xf>
    <xf numFmtId="49" fontId="6" fillId="0" borderId="7" xfId="53" applyNumberFormat="1" applyFont="1" applyBorder="1">
      <alignment horizontal="left" vertical="center" wrapText="1"/>
    </xf>
    <xf numFmtId="0" fontId="3" fillId="0" borderId="6" xfId="0" applyFont="1" applyBorder="1" applyAlignment="1">
      <alignment horizontal="left"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178" fontId="23" fillId="0" borderId="7" xfId="0" applyNumberFormat="1" applyFont="1" applyBorder="1" applyAlignment="1">
      <alignment horizontal="right" vertical="center"/>
    </xf>
    <xf numFmtId="0" fontId="6" fillId="0" borderId="6" xfId="0" applyFont="1" applyBorder="1" applyAlignment="1">
      <alignment horizontal="left" vertical="center"/>
    </xf>
    <xf numFmtId="0" fontId="23"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pane ySplit="1" topLeftCell="A2" activePane="bottomLeft" state="frozen"/>
      <selection/>
      <selection pane="bottomLeft" activeCell="D12" sqref="D12"/>
    </sheetView>
  </sheetViews>
  <sheetFormatPr defaultColWidth="8" defaultRowHeight="14.25" customHeight="1" outlineLevelCol="3"/>
  <cols>
    <col min="1" max="1" width="44.625" customWidth="1"/>
    <col min="2" max="2" width="42.625" customWidth="1"/>
    <col min="3" max="3" width="44.625" customWidth="1"/>
    <col min="4" max="4" width="42.625" customWidth="1"/>
  </cols>
  <sheetData>
    <row r="1" s="1" customFormat="1" ht="18" customHeight="1" spans="1:4">
      <c r="D1" s="117" t="s">
        <v>0</v>
      </c>
    </row>
    <row r="2" ht="36" customHeight="1" spans="1:4">
      <c r="A2" s="70" t="s">
        <v>1</v>
      </c>
      <c r="B2" s="208"/>
      <c r="C2" s="208"/>
      <c r="D2" s="208"/>
    </row>
    <row r="3" ht="21" customHeight="1" spans="1:4">
      <c r="A3" s="118" t="s">
        <v>2</v>
      </c>
      <c r="B3" s="172"/>
      <c r="C3" s="172"/>
      <c r="D3" s="117" t="s">
        <v>3</v>
      </c>
    </row>
    <row r="4" ht="19.5" customHeight="1" spans="1:4">
      <c r="A4" s="11" t="s">
        <v>4</v>
      </c>
      <c r="B4" s="13"/>
      <c r="C4" s="11" t="s">
        <v>5</v>
      </c>
      <c r="D4" s="13"/>
    </row>
    <row r="5" ht="19.5" customHeight="1" spans="1:4">
      <c r="A5" s="16" t="s">
        <v>6</v>
      </c>
      <c r="B5" s="16" t="s">
        <v>7</v>
      </c>
      <c r="C5" s="16" t="s">
        <v>8</v>
      </c>
      <c r="D5" s="16" t="s">
        <v>7</v>
      </c>
    </row>
    <row r="6" ht="19.5" customHeight="1" spans="1:4">
      <c r="A6" s="19"/>
      <c r="B6" s="19"/>
      <c r="C6" s="19"/>
      <c r="D6" s="19"/>
    </row>
    <row r="7" ht="25.4" customHeight="1" spans="1:4">
      <c r="A7" s="185" t="s">
        <v>9</v>
      </c>
      <c r="B7" s="181">
        <v>10112112.46</v>
      </c>
      <c r="C7" s="178" t="str">
        <f>"一"&amp;"、"&amp;"一般公共服务支出"</f>
        <v>一、一般公共服务支出</v>
      </c>
      <c r="D7" s="146">
        <v>7379102.83</v>
      </c>
    </row>
    <row r="8" ht="25.4" customHeight="1" spans="1:4">
      <c r="A8" s="185" t="s">
        <v>10</v>
      </c>
      <c r="B8" s="181"/>
      <c r="C8" s="178" t="str">
        <f>"二"&amp;"、"&amp;"社会保障和就业支出"</f>
        <v>二、社会保障和就业支出</v>
      </c>
      <c r="D8" s="146">
        <v>1328341.17</v>
      </c>
    </row>
    <row r="9" ht="25.4" customHeight="1" spans="1:4">
      <c r="A9" s="185" t="s">
        <v>11</v>
      </c>
      <c r="B9" s="181"/>
      <c r="C9" s="178" t="str">
        <f>"三"&amp;"、"&amp;"卫生健康支出"</f>
        <v>三、卫生健康支出</v>
      </c>
      <c r="D9" s="146">
        <v>771896.46</v>
      </c>
    </row>
    <row r="10" ht="25.4" customHeight="1" spans="1:4">
      <c r="A10" s="185" t="s">
        <v>12</v>
      </c>
      <c r="B10" s="148"/>
      <c r="C10" s="178" t="str">
        <f>"四"&amp;"、"&amp;"住房保障支出"</f>
        <v>四、住房保障支出</v>
      </c>
      <c r="D10" s="146">
        <v>632772</v>
      </c>
    </row>
    <row r="11" ht="25.4" customHeight="1" spans="1:4">
      <c r="A11" s="185" t="s">
        <v>13</v>
      </c>
      <c r="B11" s="181"/>
      <c r="C11" s="209"/>
      <c r="D11" s="181"/>
    </row>
    <row r="12" ht="25.4" customHeight="1" spans="1:4">
      <c r="A12" s="185" t="s">
        <v>14</v>
      </c>
      <c r="B12" s="148"/>
      <c r="C12" s="209"/>
      <c r="D12" s="181"/>
    </row>
    <row r="13" ht="25.4" customHeight="1" spans="1:4">
      <c r="A13" s="185" t="s">
        <v>15</v>
      </c>
      <c r="B13" s="148"/>
      <c r="C13" s="209"/>
      <c r="D13" s="181"/>
    </row>
    <row r="14" ht="25.4" customHeight="1" spans="1:4">
      <c r="A14" s="185" t="s">
        <v>16</v>
      </c>
      <c r="B14" s="148"/>
      <c r="C14" s="209"/>
      <c r="D14" s="181"/>
    </row>
    <row r="15" ht="25.4" customHeight="1" spans="1:4">
      <c r="A15" s="210" t="s">
        <v>17</v>
      </c>
      <c r="B15" s="148"/>
      <c r="C15" s="209"/>
      <c r="D15" s="181"/>
    </row>
    <row r="16" ht="25.4" customHeight="1" spans="1:4">
      <c r="A16" s="210" t="s">
        <v>18</v>
      </c>
      <c r="B16" s="181"/>
      <c r="C16" s="209"/>
      <c r="D16" s="181"/>
    </row>
    <row r="17" ht="25.4" customHeight="1" spans="1:4">
      <c r="A17" s="211" t="s">
        <v>19</v>
      </c>
      <c r="B17" s="180">
        <v>10112112.46</v>
      </c>
      <c r="C17" s="182" t="s">
        <v>20</v>
      </c>
      <c r="D17" s="180">
        <v>10112112.46</v>
      </c>
    </row>
    <row r="18" ht="25.4" customHeight="1" spans="1:4">
      <c r="A18" s="212" t="s">
        <v>21</v>
      </c>
      <c r="B18" s="180"/>
      <c r="C18" s="213" t="s">
        <v>22</v>
      </c>
      <c r="D18" s="214"/>
    </row>
    <row r="19" ht="25.4" customHeight="1" spans="1:4">
      <c r="A19" s="215" t="s">
        <v>23</v>
      </c>
      <c r="B19" s="181"/>
      <c r="C19" s="183" t="s">
        <v>23</v>
      </c>
      <c r="D19" s="148"/>
    </row>
    <row r="20" ht="25.4" customHeight="1" spans="1:4">
      <c r="A20" s="215" t="s">
        <v>24</v>
      </c>
      <c r="B20" s="181"/>
      <c r="C20" s="183" t="s">
        <v>25</v>
      </c>
      <c r="D20" s="148"/>
    </row>
    <row r="21" ht="25.4" customHeight="1" spans="1:4">
      <c r="A21" s="216" t="s">
        <v>26</v>
      </c>
      <c r="B21" s="180">
        <v>10112112.46</v>
      </c>
      <c r="C21" s="182" t="s">
        <v>27</v>
      </c>
      <c r="D21" s="175">
        <v>10112112.46</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75"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A9" sqref="A9"/>
    </sheetView>
  </sheetViews>
  <sheetFormatPr defaultColWidth="9.14166666666667" defaultRowHeight="14.25" customHeight="1" outlineLevelCol="5"/>
  <cols>
    <col min="1" max="6" width="28.625" customWidth="1"/>
  </cols>
  <sheetData>
    <row r="1" s="1" customFormat="1" ht="18" customHeight="1" spans="1:6">
      <c r="F1" s="79" t="s">
        <v>293</v>
      </c>
    </row>
    <row r="2" ht="28.5" customHeight="1" spans="1:6">
      <c r="A2" s="34" t="s">
        <v>294</v>
      </c>
      <c r="B2" s="34"/>
      <c r="C2" s="34"/>
      <c r="D2" s="34"/>
      <c r="E2" s="34"/>
      <c r="F2" s="34"/>
    </row>
    <row r="3" s="1" customFormat="1" ht="23" customHeight="1" spans="1:6">
      <c r="A3" s="126" t="s">
        <v>2</v>
      </c>
      <c r="B3" s="126"/>
      <c r="C3" s="127"/>
      <c r="D3" s="82"/>
      <c r="E3" s="82"/>
      <c r="F3" s="79" t="s">
        <v>3</v>
      </c>
    </row>
    <row r="4" ht="23" customHeight="1" spans="1:6">
      <c r="A4" s="128" t="s">
        <v>119</v>
      </c>
      <c r="B4" s="128" t="s">
        <v>49</v>
      </c>
      <c r="C4" s="128" t="s">
        <v>50</v>
      </c>
      <c r="D4" s="129" t="s">
        <v>295</v>
      </c>
      <c r="E4" s="129"/>
      <c r="F4" s="129"/>
    </row>
    <row r="5" ht="30" customHeight="1" spans="1:6">
      <c r="A5" s="129"/>
      <c r="B5" s="129"/>
      <c r="C5" s="129"/>
      <c r="D5" s="129" t="s">
        <v>32</v>
      </c>
      <c r="E5" s="129" t="s">
        <v>58</v>
      </c>
      <c r="F5" s="129" t="s">
        <v>59</v>
      </c>
    </row>
    <row r="6" ht="23" customHeight="1" spans="1:6">
      <c r="A6" s="129">
        <v>1</v>
      </c>
      <c r="B6" s="129">
        <v>2</v>
      </c>
      <c r="C6" s="129">
        <v>3</v>
      </c>
      <c r="D6" s="129">
        <v>4</v>
      </c>
      <c r="E6" s="129">
        <v>5</v>
      </c>
      <c r="F6" s="129">
        <v>6</v>
      </c>
    </row>
    <row r="7" ht="23" customHeight="1" spans="1:6">
      <c r="A7" s="130"/>
      <c r="B7" s="130"/>
      <c r="C7" s="130"/>
      <c r="D7" s="131"/>
      <c r="E7" s="131"/>
      <c r="F7" s="131"/>
    </row>
    <row r="8" ht="23" customHeight="1" spans="1:6">
      <c r="A8" s="132" t="s">
        <v>81</v>
      </c>
      <c r="B8" s="133"/>
      <c r="C8" s="133" t="s">
        <v>81</v>
      </c>
      <c r="D8" s="131"/>
      <c r="E8" s="131"/>
      <c r="F8" s="131"/>
    </row>
    <row r="9" s="1" customFormat="1" ht="23" customHeight="1" spans="1:6">
      <c r="A9" s="1" t="s">
        <v>296</v>
      </c>
    </row>
  </sheetData>
  <mergeCells count="7">
    <mergeCell ref="A2:F2"/>
    <mergeCell ref="A3:B3"/>
    <mergeCell ref="D4:F4"/>
    <mergeCell ref="A8:C8"/>
    <mergeCell ref="A4:A5"/>
    <mergeCell ref="B4:B5"/>
    <mergeCell ref="C4:C5"/>
  </mergeCells>
  <printOptions horizontalCentered="1"/>
  <pageMargins left="0.751388888888889" right="0.751388888888889" top="1" bottom="1" header="0.5" footer="0.5"/>
  <pageSetup paperSize="9" scale="75"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28"/>
  <sheetViews>
    <sheetView showZeros="0" workbookViewId="0">
      <pane ySplit="1" topLeftCell="A17" activePane="bottomLeft" state="frozen"/>
      <selection/>
      <selection pane="bottomLeft" activeCell="G24" sqref="G24"/>
    </sheetView>
  </sheetViews>
  <sheetFormatPr defaultColWidth="9.14166666666667" defaultRowHeight="14.25" customHeight="1"/>
  <cols>
    <col min="1" max="1" width="14.375" customWidth="1"/>
    <col min="2" max="2" width="12.125" customWidth="1"/>
    <col min="3" max="3" width="28.25" customWidth="1"/>
    <col min="4" max="4" width="7.71666666666667" customWidth="1"/>
    <col min="5" max="5" width="10.275" customWidth="1"/>
    <col min="6" max="6" width="11.125" customWidth="1"/>
    <col min="7" max="8" width="9.625" customWidth="1"/>
    <col min="9" max="9" width="8.25" customWidth="1"/>
    <col min="10" max="10" width="9.625" customWidth="1"/>
    <col min="11" max="11" width="8" customWidth="1"/>
    <col min="12" max="12" width="7.5" customWidth="1"/>
    <col min="13" max="13" width="6.125" customWidth="1"/>
    <col min="14" max="14" width="9.625" customWidth="1"/>
    <col min="15" max="15" width="7.5" customWidth="1"/>
    <col min="16" max="16" width="9.625" customWidth="1"/>
    <col min="17" max="17" width="6.125" customWidth="1"/>
  </cols>
  <sheetData>
    <row r="1" s="1" customFormat="1" ht="18" customHeight="1" spans="1:17">
      <c r="O1" s="69"/>
      <c r="P1" s="69"/>
      <c r="Q1" s="117" t="s">
        <v>297</v>
      </c>
    </row>
    <row r="2" ht="27.75" customHeight="1" spans="1:17">
      <c r="A2" s="80" t="s">
        <v>298</v>
      </c>
      <c r="B2" s="34"/>
      <c r="C2" s="34"/>
      <c r="D2" s="34"/>
      <c r="E2" s="34"/>
      <c r="F2" s="34"/>
      <c r="G2" s="34"/>
      <c r="H2" s="34"/>
      <c r="I2" s="34"/>
      <c r="J2" s="34"/>
      <c r="K2" s="71"/>
      <c r="L2" s="34"/>
      <c r="M2" s="34"/>
      <c r="N2" s="34"/>
      <c r="O2" s="71"/>
      <c r="P2" s="71"/>
      <c r="Q2" s="34"/>
    </row>
    <row r="3" s="1" customFormat="1" ht="18.75" customHeight="1" spans="1:17">
      <c r="A3" s="118" t="s">
        <v>2</v>
      </c>
      <c r="B3" s="8"/>
      <c r="C3" s="8"/>
      <c r="D3" s="8"/>
      <c r="E3" s="8"/>
      <c r="F3" s="8"/>
      <c r="G3" s="8"/>
      <c r="H3" s="8"/>
      <c r="I3" s="8"/>
      <c r="J3" s="8"/>
      <c r="O3" s="69"/>
      <c r="P3" s="69"/>
      <c r="Q3" s="117" t="s">
        <v>110</v>
      </c>
    </row>
    <row r="4" ht="15.75" customHeight="1" spans="1:17">
      <c r="A4" s="10" t="s">
        <v>299</v>
      </c>
      <c r="B4" s="96" t="s">
        <v>300</v>
      </c>
      <c r="C4" s="96" t="s">
        <v>301</v>
      </c>
      <c r="D4" s="96" t="s">
        <v>302</v>
      </c>
      <c r="E4" s="96" t="s">
        <v>303</v>
      </c>
      <c r="F4" s="96" t="s">
        <v>304</v>
      </c>
      <c r="G4" s="97" t="s">
        <v>126</v>
      </c>
      <c r="H4" s="97"/>
      <c r="I4" s="97"/>
      <c r="J4" s="97"/>
      <c r="K4" s="98"/>
      <c r="L4" s="97"/>
      <c r="M4" s="97"/>
      <c r="N4" s="97"/>
      <c r="O4" s="99"/>
      <c r="P4" s="98"/>
      <c r="Q4" s="100"/>
    </row>
    <row r="5" ht="17.25" customHeight="1" spans="1:17">
      <c r="A5" s="15"/>
      <c r="B5" s="101"/>
      <c r="C5" s="101"/>
      <c r="D5" s="101"/>
      <c r="E5" s="101"/>
      <c r="F5" s="101"/>
      <c r="G5" s="101" t="s">
        <v>32</v>
      </c>
      <c r="H5" s="101" t="s">
        <v>35</v>
      </c>
      <c r="I5" s="101" t="s">
        <v>305</v>
      </c>
      <c r="J5" s="101" t="s">
        <v>306</v>
      </c>
      <c r="K5" s="102" t="s">
        <v>307</v>
      </c>
      <c r="L5" s="103" t="s">
        <v>308</v>
      </c>
      <c r="M5" s="103"/>
      <c r="N5" s="103"/>
      <c r="O5" s="104"/>
      <c r="P5" s="105"/>
      <c r="Q5" s="106"/>
    </row>
    <row r="6" ht="54" customHeight="1" spans="1:17">
      <c r="A6" s="18"/>
      <c r="B6" s="106"/>
      <c r="C6" s="106"/>
      <c r="D6" s="106"/>
      <c r="E6" s="106"/>
      <c r="F6" s="106"/>
      <c r="G6" s="106"/>
      <c r="H6" s="106" t="s">
        <v>34</v>
      </c>
      <c r="I6" s="106"/>
      <c r="J6" s="106"/>
      <c r="K6" s="107"/>
      <c r="L6" s="106" t="s">
        <v>34</v>
      </c>
      <c r="M6" s="106" t="s">
        <v>45</v>
      </c>
      <c r="N6" s="106" t="s">
        <v>133</v>
      </c>
      <c r="O6" s="108" t="s">
        <v>41</v>
      </c>
      <c r="P6" s="107" t="s">
        <v>42</v>
      </c>
      <c r="Q6" s="106" t="s">
        <v>43</v>
      </c>
    </row>
    <row r="7" ht="20" customHeight="1" spans="1:17">
      <c r="A7" s="19">
        <v>1</v>
      </c>
      <c r="B7" s="119">
        <v>2</v>
      </c>
      <c r="C7" s="119">
        <v>3</v>
      </c>
      <c r="D7" s="119">
        <v>4</v>
      </c>
      <c r="E7" s="119">
        <v>5</v>
      </c>
      <c r="F7" s="119">
        <v>6</v>
      </c>
      <c r="G7" s="120">
        <v>7</v>
      </c>
      <c r="H7" s="120">
        <v>8</v>
      </c>
      <c r="I7" s="120">
        <v>9</v>
      </c>
      <c r="J7" s="120">
        <v>10</v>
      </c>
      <c r="K7" s="120">
        <v>11</v>
      </c>
      <c r="L7" s="120">
        <v>12</v>
      </c>
      <c r="M7" s="120">
        <v>13</v>
      </c>
      <c r="N7" s="120">
        <v>14</v>
      </c>
      <c r="O7" s="120">
        <v>15</v>
      </c>
      <c r="P7" s="120">
        <v>16</v>
      </c>
      <c r="Q7" s="120">
        <v>17</v>
      </c>
    </row>
    <row r="8" ht="20" customHeight="1" spans="1:17">
      <c r="A8" s="56" t="s">
        <v>190</v>
      </c>
      <c r="B8" s="119"/>
      <c r="C8" s="56"/>
      <c r="D8" s="119"/>
      <c r="E8" s="119"/>
      <c r="F8" s="60">
        <v>238110</v>
      </c>
      <c r="G8" s="60">
        <v>238110</v>
      </c>
      <c r="H8" s="60">
        <v>238110</v>
      </c>
      <c r="I8" s="120"/>
      <c r="J8" s="120"/>
      <c r="K8" s="120"/>
      <c r="L8" s="120"/>
      <c r="M8" s="120"/>
      <c r="N8" s="120"/>
      <c r="O8" s="120"/>
      <c r="P8" s="120"/>
      <c r="Q8" s="120"/>
    </row>
    <row r="9" ht="20" customHeight="1" spans="1:17">
      <c r="A9" s="56"/>
      <c r="B9" s="56" t="s">
        <v>309</v>
      </c>
      <c r="C9" s="56" t="str">
        <f>"A02020400"&amp;"  "&amp;"多功能一体机"</f>
        <v>A02020400  多功能一体机</v>
      </c>
      <c r="D9" s="57" t="s">
        <v>310</v>
      </c>
      <c r="E9" s="58">
        <v>1</v>
      </c>
      <c r="F9" s="60">
        <v>1700</v>
      </c>
      <c r="G9" s="60">
        <v>1700</v>
      </c>
      <c r="H9" s="60">
        <v>1700</v>
      </c>
      <c r="I9" s="120"/>
      <c r="J9" s="120"/>
      <c r="K9" s="120"/>
      <c r="L9" s="120"/>
      <c r="M9" s="120"/>
      <c r="N9" s="120"/>
      <c r="O9" s="120"/>
      <c r="P9" s="120"/>
      <c r="Q9" s="120"/>
    </row>
    <row r="10" ht="20" customHeight="1" spans="1:17">
      <c r="A10" s="56"/>
      <c r="B10" s="56" t="s">
        <v>311</v>
      </c>
      <c r="C10" s="56" t="str">
        <f>"A02061804"&amp;"  "&amp;"空调机"</f>
        <v>A02061804  空调机</v>
      </c>
      <c r="D10" s="57" t="s">
        <v>310</v>
      </c>
      <c r="E10" s="58">
        <v>6</v>
      </c>
      <c r="F10" s="60">
        <v>31800</v>
      </c>
      <c r="G10" s="60">
        <v>31800</v>
      </c>
      <c r="H10" s="60">
        <v>31800</v>
      </c>
      <c r="I10" s="120"/>
      <c r="J10" s="120"/>
      <c r="K10" s="120"/>
      <c r="L10" s="120"/>
      <c r="M10" s="120"/>
      <c r="N10" s="120"/>
      <c r="O10" s="120"/>
      <c r="P10" s="120"/>
      <c r="Q10" s="120"/>
    </row>
    <row r="11" ht="20" customHeight="1" spans="1:17">
      <c r="A11" s="56"/>
      <c r="B11" s="56" t="s">
        <v>312</v>
      </c>
      <c r="C11" s="56" t="str">
        <f>"A05010301"&amp;"  "&amp;"办公椅"</f>
        <v>A05010301  办公椅</v>
      </c>
      <c r="D11" s="57" t="s">
        <v>313</v>
      </c>
      <c r="E11" s="58">
        <v>3</v>
      </c>
      <c r="F11" s="60">
        <v>2250</v>
      </c>
      <c r="G11" s="60">
        <v>2250</v>
      </c>
      <c r="H11" s="60">
        <v>2250</v>
      </c>
      <c r="I11" s="120"/>
      <c r="J11" s="120"/>
      <c r="K11" s="120"/>
      <c r="L11" s="120"/>
      <c r="M11" s="120"/>
      <c r="N11" s="120"/>
      <c r="O11" s="120"/>
      <c r="P11" s="120"/>
      <c r="Q11" s="120"/>
    </row>
    <row r="12" ht="20" customHeight="1" spans="1:17">
      <c r="A12" s="56"/>
      <c r="B12" s="56" t="s">
        <v>312</v>
      </c>
      <c r="C12" s="56" t="str">
        <f>"A05010301"&amp;"  "&amp;"办公椅"</f>
        <v>A05010301  办公椅</v>
      </c>
      <c r="D12" s="57" t="s">
        <v>313</v>
      </c>
      <c r="E12" s="58">
        <v>1</v>
      </c>
      <c r="F12" s="60">
        <v>800</v>
      </c>
      <c r="G12" s="60">
        <v>800</v>
      </c>
      <c r="H12" s="60">
        <v>800</v>
      </c>
      <c r="I12" s="120"/>
      <c r="J12" s="120"/>
      <c r="K12" s="120"/>
      <c r="L12" s="120"/>
      <c r="M12" s="120"/>
      <c r="N12" s="120"/>
      <c r="O12" s="120"/>
      <c r="P12" s="120"/>
      <c r="Q12" s="120"/>
    </row>
    <row r="13" ht="20" customHeight="1" spans="1:17">
      <c r="A13" s="56"/>
      <c r="B13" s="56" t="s">
        <v>314</v>
      </c>
      <c r="C13" s="56" t="str">
        <f>"A02061818"&amp;"  "&amp;"饮水器"</f>
        <v>A02061818  饮水器</v>
      </c>
      <c r="D13" s="57" t="s">
        <v>310</v>
      </c>
      <c r="E13" s="58">
        <v>3</v>
      </c>
      <c r="F13" s="60">
        <v>1980</v>
      </c>
      <c r="G13" s="60">
        <v>1980</v>
      </c>
      <c r="H13" s="60">
        <v>1980</v>
      </c>
      <c r="I13" s="120"/>
      <c r="J13" s="120"/>
      <c r="K13" s="120"/>
      <c r="L13" s="120"/>
      <c r="M13" s="120"/>
      <c r="N13" s="120"/>
      <c r="O13" s="120"/>
      <c r="P13" s="120"/>
      <c r="Q13" s="120"/>
    </row>
    <row r="14" ht="20" customHeight="1" spans="1:17">
      <c r="A14" s="56"/>
      <c r="B14" s="56" t="s">
        <v>311</v>
      </c>
      <c r="C14" s="56" t="str">
        <f>"A02061804"&amp;"  "&amp;"空调机"</f>
        <v>A02061804  空调机</v>
      </c>
      <c r="D14" s="57" t="s">
        <v>310</v>
      </c>
      <c r="E14" s="58">
        <v>1</v>
      </c>
      <c r="F14" s="60">
        <v>5400</v>
      </c>
      <c r="G14" s="60">
        <v>5400</v>
      </c>
      <c r="H14" s="60">
        <v>5400</v>
      </c>
      <c r="I14" s="120"/>
      <c r="J14" s="120"/>
      <c r="K14" s="120"/>
      <c r="L14" s="120"/>
      <c r="M14" s="120"/>
      <c r="N14" s="120"/>
      <c r="O14" s="120"/>
      <c r="P14" s="120"/>
      <c r="Q14" s="120"/>
    </row>
    <row r="15" ht="20" customHeight="1" spans="1:17">
      <c r="A15" s="56"/>
      <c r="B15" s="56" t="s">
        <v>315</v>
      </c>
      <c r="C15" s="56" t="str">
        <f>"A02020100"&amp;"  "&amp;"复印机"</f>
        <v>A02020100  复印机</v>
      </c>
      <c r="D15" s="57" t="s">
        <v>310</v>
      </c>
      <c r="E15" s="58">
        <v>3</v>
      </c>
      <c r="F15" s="60">
        <v>139980</v>
      </c>
      <c r="G15" s="60">
        <v>139980</v>
      </c>
      <c r="H15" s="60">
        <v>139980</v>
      </c>
      <c r="I15" s="120"/>
      <c r="J15" s="120"/>
      <c r="K15" s="120"/>
      <c r="L15" s="120"/>
      <c r="M15" s="120"/>
      <c r="N15" s="120"/>
      <c r="O15" s="120"/>
      <c r="P15" s="120"/>
      <c r="Q15" s="120"/>
    </row>
    <row r="16" ht="20" customHeight="1" spans="1:17">
      <c r="A16" s="56"/>
      <c r="B16" s="56" t="s">
        <v>311</v>
      </c>
      <c r="C16" s="56" t="str">
        <f>"A02061804"&amp;"  "&amp;"空调机"</f>
        <v>A02061804  空调机</v>
      </c>
      <c r="D16" s="57" t="s">
        <v>310</v>
      </c>
      <c r="E16" s="58">
        <v>2</v>
      </c>
      <c r="F16" s="60">
        <v>13000</v>
      </c>
      <c r="G16" s="60">
        <v>13000</v>
      </c>
      <c r="H16" s="60">
        <v>13000</v>
      </c>
      <c r="I16" s="120"/>
      <c r="J16" s="120"/>
      <c r="K16" s="120"/>
      <c r="L16" s="120"/>
      <c r="M16" s="120"/>
      <c r="N16" s="120"/>
      <c r="O16" s="120"/>
      <c r="P16" s="120"/>
      <c r="Q16" s="120"/>
    </row>
    <row r="17" ht="20" customHeight="1" spans="1:17">
      <c r="A17" s="56"/>
      <c r="B17" s="56" t="s">
        <v>316</v>
      </c>
      <c r="C17" s="56" t="str">
        <f>"A05010204"&amp;"  "&amp;"茶几"</f>
        <v>A05010204  茶几</v>
      </c>
      <c r="D17" s="57" t="s">
        <v>313</v>
      </c>
      <c r="E17" s="58">
        <v>2</v>
      </c>
      <c r="F17" s="60">
        <v>1800</v>
      </c>
      <c r="G17" s="60">
        <v>1800</v>
      </c>
      <c r="H17" s="60">
        <v>1800</v>
      </c>
      <c r="I17" s="120"/>
      <c r="J17" s="120"/>
      <c r="K17" s="120"/>
      <c r="L17" s="120"/>
      <c r="M17" s="120"/>
      <c r="N17" s="120"/>
      <c r="O17" s="120"/>
      <c r="P17" s="120"/>
      <c r="Q17" s="120"/>
    </row>
    <row r="18" ht="20" customHeight="1" spans="1:17">
      <c r="A18" s="56"/>
      <c r="B18" s="56" t="s">
        <v>317</v>
      </c>
      <c r="C18" s="56" t="str">
        <f>"A05010401"&amp;"  "&amp;"三人沙发"</f>
        <v>A05010401  三人沙发</v>
      </c>
      <c r="D18" s="57" t="s">
        <v>318</v>
      </c>
      <c r="E18" s="58">
        <v>6</v>
      </c>
      <c r="F18" s="60">
        <v>12000</v>
      </c>
      <c r="G18" s="60">
        <v>12000</v>
      </c>
      <c r="H18" s="60">
        <v>12000</v>
      </c>
      <c r="I18" s="120"/>
      <c r="J18" s="120"/>
      <c r="K18" s="120"/>
      <c r="L18" s="120"/>
      <c r="M18" s="120"/>
      <c r="N18" s="120"/>
      <c r="O18" s="120"/>
      <c r="P18" s="120"/>
      <c r="Q18" s="120"/>
    </row>
    <row r="19" ht="20" customHeight="1" spans="1:17">
      <c r="A19" s="56"/>
      <c r="B19" s="56" t="s">
        <v>319</v>
      </c>
      <c r="C19" s="56" t="str">
        <f>"A05040101"&amp;"  "&amp;"复印纸"</f>
        <v>A05040101  复印纸</v>
      </c>
      <c r="D19" s="57" t="s">
        <v>320</v>
      </c>
      <c r="E19" s="58">
        <v>1000</v>
      </c>
      <c r="F19" s="60">
        <v>22000</v>
      </c>
      <c r="G19" s="60">
        <v>22000</v>
      </c>
      <c r="H19" s="60">
        <v>22000</v>
      </c>
      <c r="I19" s="120"/>
      <c r="J19" s="120"/>
      <c r="K19" s="120"/>
      <c r="L19" s="120"/>
      <c r="M19" s="120"/>
      <c r="N19" s="120"/>
      <c r="O19" s="120"/>
      <c r="P19" s="120"/>
      <c r="Q19" s="120"/>
    </row>
    <row r="20" ht="20" customHeight="1" spans="1:17">
      <c r="A20" s="56"/>
      <c r="B20" s="56" t="s">
        <v>321</v>
      </c>
      <c r="C20" s="56" t="str">
        <f>"A05010201"&amp;"  "&amp;"办公桌"</f>
        <v>A05010201  办公桌</v>
      </c>
      <c r="D20" s="57" t="s">
        <v>313</v>
      </c>
      <c r="E20" s="58">
        <v>1</v>
      </c>
      <c r="F20" s="60">
        <v>2400</v>
      </c>
      <c r="G20" s="60">
        <v>2400</v>
      </c>
      <c r="H20" s="60">
        <v>2400</v>
      </c>
      <c r="I20" s="120"/>
      <c r="J20" s="120"/>
      <c r="K20" s="120"/>
      <c r="L20" s="120"/>
      <c r="M20" s="120"/>
      <c r="N20" s="120"/>
      <c r="O20" s="120"/>
      <c r="P20" s="120"/>
      <c r="Q20" s="120"/>
    </row>
    <row r="21" ht="20" customHeight="1" spans="1:17">
      <c r="A21" s="56"/>
      <c r="B21" s="56" t="s">
        <v>322</v>
      </c>
      <c r="C21" s="56" t="str">
        <f>"A05010502"&amp;"  "&amp;"文件柜"</f>
        <v>A05010502  文件柜</v>
      </c>
      <c r="D21" s="57" t="s">
        <v>318</v>
      </c>
      <c r="E21" s="58">
        <v>2</v>
      </c>
      <c r="F21" s="60">
        <v>1400</v>
      </c>
      <c r="G21" s="60">
        <v>1400</v>
      </c>
      <c r="H21" s="60">
        <v>1400</v>
      </c>
      <c r="I21" s="120"/>
      <c r="J21" s="120"/>
      <c r="K21" s="120"/>
      <c r="L21" s="120"/>
      <c r="M21" s="120"/>
      <c r="N21" s="120"/>
      <c r="O21" s="120"/>
      <c r="P21" s="120"/>
      <c r="Q21" s="120"/>
    </row>
    <row r="22" ht="20" customHeight="1" spans="1:17">
      <c r="A22" s="56"/>
      <c r="B22" s="56" t="s">
        <v>323</v>
      </c>
      <c r="C22" s="56" t="str">
        <f>"A05010399"&amp;"  "&amp;"其他椅凳类"</f>
        <v>A05010399  其他椅凳类</v>
      </c>
      <c r="D22" s="57" t="s">
        <v>248</v>
      </c>
      <c r="E22" s="58">
        <v>10</v>
      </c>
      <c r="F22" s="60">
        <v>800</v>
      </c>
      <c r="G22" s="60">
        <v>800</v>
      </c>
      <c r="H22" s="60">
        <v>800</v>
      </c>
      <c r="I22" s="120"/>
      <c r="J22" s="120"/>
      <c r="K22" s="120"/>
      <c r="L22" s="120"/>
      <c r="M22" s="120"/>
      <c r="N22" s="120"/>
      <c r="O22" s="120"/>
      <c r="P22" s="120"/>
      <c r="Q22" s="120"/>
    </row>
    <row r="23" ht="20" customHeight="1" spans="1:17">
      <c r="A23" s="56"/>
      <c r="B23" s="56" t="s">
        <v>321</v>
      </c>
      <c r="C23" s="56" t="str">
        <f>"A05010201"&amp;"  "&amp;"办公桌"</f>
        <v>A05010201  办公桌</v>
      </c>
      <c r="D23" s="57" t="s">
        <v>313</v>
      </c>
      <c r="E23" s="58">
        <v>1</v>
      </c>
      <c r="F23" s="60">
        <v>800</v>
      </c>
      <c r="G23" s="60">
        <v>800</v>
      </c>
      <c r="H23" s="60">
        <v>800</v>
      </c>
      <c r="I23" s="120"/>
      <c r="J23" s="120"/>
      <c r="K23" s="120"/>
      <c r="L23" s="120"/>
      <c r="M23" s="120"/>
      <c r="N23" s="120"/>
      <c r="O23" s="120"/>
      <c r="P23" s="120"/>
      <c r="Q23" s="120"/>
    </row>
    <row r="24" ht="20" customHeight="1" spans="1:17">
      <c r="A24" s="56" t="s">
        <v>180</v>
      </c>
      <c r="B24" s="119"/>
      <c r="C24" s="121"/>
      <c r="D24" s="121"/>
      <c r="E24" s="121"/>
      <c r="F24" s="60">
        <v>24000</v>
      </c>
      <c r="G24" s="60">
        <v>168000</v>
      </c>
      <c r="H24" s="60">
        <v>168000</v>
      </c>
      <c r="I24" s="120"/>
      <c r="J24" s="120"/>
      <c r="K24" s="120"/>
      <c r="L24" s="120"/>
      <c r="M24" s="120"/>
      <c r="N24" s="120"/>
      <c r="O24" s="120"/>
      <c r="P24" s="120"/>
      <c r="Q24" s="120"/>
    </row>
    <row r="25" ht="20" customHeight="1" spans="1:17">
      <c r="A25" s="56"/>
      <c r="B25" s="56" t="s">
        <v>324</v>
      </c>
      <c r="C25" s="56" t="str">
        <f>"C1804010201"&amp;"  "&amp;"机动车保险服务"</f>
        <v>C1804010201  机动车保险服务</v>
      </c>
      <c r="D25" s="57" t="s">
        <v>325</v>
      </c>
      <c r="E25" s="122">
        <v>7</v>
      </c>
      <c r="F25" s="119"/>
      <c r="G25" s="60">
        <v>19000</v>
      </c>
      <c r="H25" s="60">
        <v>19000</v>
      </c>
      <c r="I25" s="120"/>
      <c r="J25" s="120"/>
      <c r="K25" s="120"/>
      <c r="L25" s="120"/>
      <c r="M25" s="120"/>
      <c r="N25" s="120"/>
      <c r="O25" s="120"/>
      <c r="P25" s="120"/>
      <c r="Q25" s="120"/>
    </row>
    <row r="26" ht="20" customHeight="1" spans="1:17">
      <c r="A26" s="56"/>
      <c r="B26" s="56" t="s">
        <v>326</v>
      </c>
      <c r="C26" s="56" t="str">
        <f>"C23120301"&amp;"  "&amp;"车辆维修和保养服务"</f>
        <v>C23120301  车辆维修和保养服务</v>
      </c>
      <c r="D26" s="57" t="s">
        <v>325</v>
      </c>
      <c r="E26" s="122">
        <v>7</v>
      </c>
      <c r="F26" s="60">
        <v>24000</v>
      </c>
      <c r="G26" s="60">
        <v>24000</v>
      </c>
      <c r="H26" s="60">
        <v>24000</v>
      </c>
      <c r="I26" s="87"/>
      <c r="J26" s="87"/>
      <c r="K26" s="87"/>
      <c r="L26" s="87"/>
      <c r="M26" s="87"/>
      <c r="N26" s="87"/>
      <c r="O26" s="87"/>
      <c r="P26" s="87"/>
      <c r="Q26" s="87"/>
    </row>
    <row r="27" ht="20" customHeight="1" spans="1:17">
      <c r="A27" s="56"/>
      <c r="B27" s="56" t="s">
        <v>327</v>
      </c>
      <c r="C27" s="56" t="str">
        <f>"C23120302"&amp;"  "&amp;"车辆加油、添加燃料服务"</f>
        <v>C23120302  车辆加油、添加燃料服务</v>
      </c>
      <c r="D27" s="57" t="s">
        <v>325</v>
      </c>
      <c r="E27" s="122">
        <v>7</v>
      </c>
      <c r="F27" s="87"/>
      <c r="G27" s="60">
        <v>125000</v>
      </c>
      <c r="H27" s="60">
        <v>125000</v>
      </c>
      <c r="I27" s="87"/>
      <c r="J27" s="87"/>
      <c r="K27" s="87"/>
      <c r="L27" s="87"/>
      <c r="M27" s="87"/>
      <c r="N27" s="87"/>
      <c r="O27" s="87"/>
      <c r="P27" s="87"/>
      <c r="Q27" s="87"/>
    </row>
    <row r="28" ht="20" customHeight="1" spans="1:17">
      <c r="A28" s="123" t="s">
        <v>81</v>
      </c>
      <c r="B28" s="124"/>
      <c r="C28" s="124"/>
      <c r="D28" s="124"/>
      <c r="E28" s="125"/>
      <c r="F28" s="87">
        <v>262110</v>
      </c>
      <c r="G28" s="60">
        <v>406110</v>
      </c>
      <c r="H28" s="60">
        <v>406110</v>
      </c>
      <c r="I28" s="87"/>
      <c r="J28" s="87"/>
      <c r="K28" s="87"/>
      <c r="L28" s="87"/>
      <c r="M28" s="87"/>
      <c r="N28" s="87"/>
      <c r="O28" s="87"/>
      <c r="P28" s="87"/>
      <c r="Q28" s="87"/>
    </row>
  </sheetData>
  <mergeCells count="15">
    <mergeCell ref="A2:Q2"/>
    <mergeCell ref="A3:F3"/>
    <mergeCell ref="G4:Q4"/>
    <mergeCell ref="L5:Q5"/>
    <mergeCell ref="A4:A6"/>
    <mergeCell ref="B4:B6"/>
    <mergeCell ref="C4:C6"/>
    <mergeCell ref="D4:D6"/>
    <mergeCell ref="E4:E6"/>
    <mergeCell ref="F4:F6"/>
    <mergeCell ref="G5:G6"/>
    <mergeCell ref="H5:H6"/>
    <mergeCell ref="I5:I6"/>
    <mergeCell ref="J5:J6"/>
    <mergeCell ref="K5:K6"/>
  </mergeCells>
  <printOptions horizontalCentered="1"/>
  <pageMargins left="0.751388888888889" right="0.751388888888889" top="1" bottom="1" header="0.5" footer="0.5"/>
  <pageSetup paperSize="9" scale="75"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9"/>
  <sheetViews>
    <sheetView showZeros="0" workbookViewId="0">
      <pane ySplit="1" topLeftCell="A2" activePane="bottomLeft" state="frozen"/>
      <selection/>
      <selection pane="bottomLeft" activeCell="C16" sqref="C16"/>
    </sheetView>
  </sheetViews>
  <sheetFormatPr defaultColWidth="9.14166666666667" defaultRowHeight="14.25" customHeight="1"/>
  <cols>
    <col min="1" max="1" width="14.625" customWidth="1"/>
    <col min="2" max="2" width="20" customWidth="1"/>
    <col min="3" max="3" width="29.25" customWidth="1"/>
    <col min="4" max="4" width="12.125" customWidth="1"/>
    <col min="5" max="5" width="13.125" customWidth="1"/>
    <col min="6" max="6" width="8.75" customWidth="1"/>
    <col min="7" max="7" width="9.125" customWidth="1"/>
    <col min="8" max="8" width="11.375" customWidth="1"/>
    <col min="9" max="9" width="8.125" customWidth="1"/>
    <col min="10" max="10" width="9.875" customWidth="1"/>
    <col min="11" max="11" width="12.125" customWidth="1"/>
    <col min="12" max="12" width="7.75" customWidth="1"/>
    <col min="13" max="13" width="9.75" customWidth="1"/>
    <col min="14" max="14" width="9.625" customWidth="1"/>
  </cols>
  <sheetData>
    <row r="1" ht="18" customHeight="1" spans="1:14">
      <c r="A1" s="89"/>
      <c r="B1" s="89"/>
      <c r="C1" s="89"/>
      <c r="D1" s="89"/>
      <c r="E1" s="89"/>
      <c r="F1" s="89"/>
      <c r="G1" s="89"/>
      <c r="H1" s="90"/>
      <c r="I1" s="89"/>
      <c r="J1" s="89"/>
      <c r="K1" s="89"/>
      <c r="L1" s="69"/>
      <c r="M1" s="91"/>
      <c r="N1" s="92" t="s">
        <v>328</v>
      </c>
    </row>
    <row r="2" ht="27.75" customHeight="1" spans="1:14">
      <c r="A2" s="80" t="s">
        <v>329</v>
      </c>
      <c r="B2" s="93"/>
      <c r="C2" s="93"/>
      <c r="D2" s="93"/>
      <c r="E2" s="93"/>
      <c r="F2" s="93"/>
      <c r="G2" s="93"/>
      <c r="H2" s="94"/>
      <c r="I2" s="93"/>
      <c r="J2" s="93"/>
      <c r="K2" s="93"/>
      <c r="L2" s="71"/>
      <c r="M2" s="94"/>
      <c r="N2" s="93"/>
    </row>
    <row r="3" s="1" customFormat="1" ht="18.75" customHeight="1" spans="1:14">
      <c r="A3" s="81" t="s">
        <v>2</v>
      </c>
      <c r="B3" s="82"/>
      <c r="C3" s="82"/>
      <c r="D3" s="82"/>
      <c r="E3" s="82"/>
      <c r="F3" s="82"/>
      <c r="G3" s="82"/>
      <c r="H3" s="95"/>
      <c r="I3" s="84"/>
      <c r="J3" s="84"/>
      <c r="K3" s="84"/>
      <c r="L3" s="69"/>
      <c r="M3" s="91"/>
      <c r="N3" s="92" t="s">
        <v>110</v>
      </c>
    </row>
    <row r="4" ht="22" customHeight="1" spans="1:14">
      <c r="A4" s="10" t="s">
        <v>299</v>
      </c>
      <c r="B4" s="96" t="s">
        <v>330</v>
      </c>
      <c r="C4" s="96" t="s">
        <v>331</v>
      </c>
      <c r="D4" s="97" t="s">
        <v>126</v>
      </c>
      <c r="E4" s="97"/>
      <c r="F4" s="97"/>
      <c r="G4" s="97"/>
      <c r="H4" s="98"/>
      <c r="I4" s="97"/>
      <c r="J4" s="97"/>
      <c r="K4" s="97"/>
      <c r="L4" s="99"/>
      <c r="M4" s="98"/>
      <c r="N4" s="100"/>
    </row>
    <row r="5" ht="22" customHeight="1" spans="1:14">
      <c r="A5" s="15"/>
      <c r="B5" s="101"/>
      <c r="C5" s="101"/>
      <c r="D5" s="101" t="s">
        <v>32</v>
      </c>
      <c r="E5" s="101" t="s">
        <v>35</v>
      </c>
      <c r="F5" s="101" t="s">
        <v>305</v>
      </c>
      <c r="G5" s="101" t="s">
        <v>306</v>
      </c>
      <c r="H5" s="102" t="s">
        <v>307</v>
      </c>
      <c r="I5" s="103" t="s">
        <v>308</v>
      </c>
      <c r="J5" s="103"/>
      <c r="K5" s="103"/>
      <c r="L5" s="104"/>
      <c r="M5" s="105"/>
      <c r="N5" s="106"/>
    </row>
    <row r="6" ht="54" customHeight="1" spans="1:14">
      <c r="A6" s="18"/>
      <c r="B6" s="106"/>
      <c r="C6" s="106"/>
      <c r="D6" s="106"/>
      <c r="E6" s="106"/>
      <c r="F6" s="106"/>
      <c r="G6" s="106"/>
      <c r="H6" s="107"/>
      <c r="I6" s="106" t="s">
        <v>34</v>
      </c>
      <c r="J6" s="106" t="s">
        <v>45</v>
      </c>
      <c r="K6" s="106" t="s">
        <v>133</v>
      </c>
      <c r="L6" s="108" t="s">
        <v>41</v>
      </c>
      <c r="M6" s="107" t="s">
        <v>42</v>
      </c>
      <c r="N6" s="106" t="s">
        <v>43</v>
      </c>
    </row>
    <row r="7" ht="28" customHeight="1" spans="1:14">
      <c r="A7" s="109">
        <v>1</v>
      </c>
      <c r="B7" s="109">
        <v>2</v>
      </c>
      <c r="C7" s="109">
        <v>3</v>
      </c>
      <c r="D7" s="110">
        <v>4</v>
      </c>
      <c r="E7" s="110">
        <v>5</v>
      </c>
      <c r="F7" s="110">
        <v>6</v>
      </c>
      <c r="G7" s="110">
        <v>7</v>
      </c>
      <c r="H7" s="110">
        <v>8</v>
      </c>
      <c r="I7" s="110">
        <v>9</v>
      </c>
      <c r="J7" s="110">
        <v>10</v>
      </c>
      <c r="K7" s="110">
        <v>11</v>
      </c>
      <c r="L7" s="110">
        <v>12</v>
      </c>
      <c r="M7" s="110">
        <v>13</v>
      </c>
      <c r="N7" s="110">
        <v>14</v>
      </c>
    </row>
    <row r="8" ht="28" customHeight="1" spans="1:14">
      <c r="A8" s="111" t="s">
        <v>32</v>
      </c>
      <c r="B8" s="112"/>
      <c r="C8" s="113"/>
      <c r="D8" s="114">
        <v>288000</v>
      </c>
      <c r="E8" s="114">
        <v>288000</v>
      </c>
      <c r="F8" s="115"/>
      <c r="G8" s="115"/>
      <c r="H8" s="115"/>
      <c r="I8" s="115"/>
      <c r="J8" s="115"/>
      <c r="K8" s="115"/>
      <c r="L8" s="115"/>
      <c r="M8" s="115"/>
      <c r="N8" s="115"/>
    </row>
    <row r="9" s="88" customFormat="1" ht="27" customHeight="1" spans="1:14">
      <c r="A9" s="116" t="s">
        <v>170</v>
      </c>
      <c r="B9" s="116" t="s">
        <v>332</v>
      </c>
      <c r="C9" s="116" t="s">
        <v>333</v>
      </c>
      <c r="D9" s="114">
        <v>288000</v>
      </c>
      <c r="E9" s="114">
        <v>288000</v>
      </c>
      <c r="F9" s="114"/>
      <c r="G9" s="114"/>
      <c r="H9" s="114"/>
      <c r="I9" s="114"/>
      <c r="J9" s="114"/>
      <c r="K9" s="114"/>
      <c r="L9" s="114"/>
      <c r="M9" s="114"/>
      <c r="N9" s="114"/>
    </row>
  </sheetData>
  <mergeCells count="13">
    <mergeCell ref="A2:N2"/>
    <mergeCell ref="A3:C3"/>
    <mergeCell ref="D4:N4"/>
    <mergeCell ref="I5:N5"/>
    <mergeCell ref="A8:C8"/>
    <mergeCell ref="A4:A6"/>
    <mergeCell ref="B4:B6"/>
    <mergeCell ref="C4:C6"/>
    <mergeCell ref="D5:D6"/>
    <mergeCell ref="E5:E6"/>
    <mergeCell ref="F5:F6"/>
    <mergeCell ref="G5:G6"/>
    <mergeCell ref="H5:H6"/>
  </mergeCells>
  <printOptions horizontalCentered="1"/>
  <pageMargins left="0.751388888888889" right="0.751388888888889" top="1" bottom="1" header="0.5" footer="0.5"/>
  <pageSetup paperSize="9" scale="75"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pane ySplit="1" topLeftCell="A2" activePane="bottomLeft" state="frozen"/>
      <selection/>
      <selection pane="bottomLeft" activeCell="A1" sqref="$A1:$XFD1"/>
    </sheetView>
  </sheetViews>
  <sheetFormatPr defaultColWidth="9.14166666666667" defaultRowHeight="14.25" customHeight="1"/>
  <cols>
    <col min="1" max="1" width="17.375" customWidth="1"/>
    <col min="2" max="2" width="7.75" customWidth="1"/>
    <col min="3" max="3" width="13.125" customWidth="1"/>
    <col min="4" max="4" width="11.25" customWidth="1"/>
    <col min="5" max="11" width="6.5" customWidth="1"/>
    <col min="12" max="12" width="8.875" customWidth="1"/>
    <col min="13" max="23" width="6.5" customWidth="1"/>
  </cols>
  <sheetData>
    <row r="1" ht="18" customHeight="1" spans="1:23">
      <c r="D1" s="79"/>
      <c r="W1" s="69" t="s">
        <v>334</v>
      </c>
    </row>
    <row r="2" ht="27.75" customHeight="1" spans="1:23">
      <c r="A2" s="80" t="s">
        <v>335</v>
      </c>
      <c r="B2" s="34"/>
      <c r="C2" s="34"/>
      <c r="D2" s="34"/>
      <c r="E2" s="34"/>
      <c r="F2" s="34"/>
      <c r="G2" s="34"/>
      <c r="H2" s="34"/>
      <c r="I2" s="34"/>
      <c r="J2" s="34"/>
      <c r="K2" s="34"/>
      <c r="L2" s="34"/>
      <c r="M2" s="34"/>
      <c r="N2" s="34"/>
      <c r="O2" s="34"/>
      <c r="P2" s="34"/>
      <c r="Q2" s="34"/>
      <c r="R2" s="34"/>
      <c r="S2" s="34"/>
      <c r="T2" s="34"/>
      <c r="U2" s="34"/>
      <c r="V2" s="34"/>
      <c r="W2" s="34"/>
    </row>
    <row r="3" s="1" customFormat="1" ht="18" customHeight="1" spans="1:23">
      <c r="A3" s="81" t="s">
        <v>2</v>
      </c>
      <c r="B3" s="82"/>
      <c r="C3" s="82"/>
      <c r="D3" s="83"/>
      <c r="E3" s="84"/>
      <c r="F3" s="84"/>
      <c r="G3" s="84"/>
      <c r="H3" s="84"/>
      <c r="I3" s="84"/>
      <c r="W3" s="69" t="s">
        <v>110</v>
      </c>
    </row>
    <row r="4" ht="19.5" customHeight="1" spans="1:23">
      <c r="A4" s="16" t="s">
        <v>336</v>
      </c>
      <c r="B4" s="11" t="s">
        <v>126</v>
      </c>
      <c r="C4" s="12"/>
      <c r="D4" s="12"/>
      <c r="E4" s="11" t="s">
        <v>337</v>
      </c>
      <c r="F4" s="12"/>
      <c r="G4" s="12"/>
      <c r="H4" s="12"/>
      <c r="I4" s="12"/>
      <c r="J4" s="12"/>
      <c r="K4" s="12"/>
      <c r="L4" s="12"/>
      <c r="M4" s="12"/>
      <c r="N4" s="12"/>
      <c r="O4" s="12"/>
      <c r="P4" s="12"/>
      <c r="Q4" s="12"/>
      <c r="R4" s="12"/>
      <c r="S4" s="12"/>
      <c r="T4" s="12"/>
      <c r="U4" s="12"/>
      <c r="V4" s="12"/>
      <c r="W4" s="12"/>
    </row>
    <row r="5" ht="40.5" customHeight="1" spans="1:23">
      <c r="A5" s="19"/>
      <c r="B5" s="35" t="s">
        <v>32</v>
      </c>
      <c r="C5" s="10" t="s">
        <v>35</v>
      </c>
      <c r="D5" s="85" t="s">
        <v>338</v>
      </c>
      <c r="E5" s="86" t="s">
        <v>339</v>
      </c>
      <c r="F5" s="86" t="s">
        <v>340</v>
      </c>
      <c r="G5" s="86" t="s">
        <v>341</v>
      </c>
      <c r="H5" s="86" t="s">
        <v>342</v>
      </c>
      <c r="I5" s="86" t="s">
        <v>343</v>
      </c>
      <c r="J5" s="86" t="s">
        <v>344</v>
      </c>
      <c r="K5" s="86" t="s">
        <v>345</v>
      </c>
      <c r="L5" s="72" t="s">
        <v>346</v>
      </c>
      <c r="M5" s="86" t="s">
        <v>347</v>
      </c>
      <c r="N5" s="86" t="s">
        <v>348</v>
      </c>
      <c r="O5" s="86" t="s">
        <v>349</v>
      </c>
      <c r="P5" s="86" t="s">
        <v>350</v>
      </c>
      <c r="Q5" s="86" t="s">
        <v>351</v>
      </c>
      <c r="R5" s="86" t="s">
        <v>352</v>
      </c>
      <c r="S5" s="86" t="s">
        <v>353</v>
      </c>
      <c r="T5" s="86" t="s">
        <v>354</v>
      </c>
      <c r="U5" s="86" t="s">
        <v>355</v>
      </c>
      <c r="V5" s="86" t="s">
        <v>356</v>
      </c>
      <c r="W5" s="86" t="s">
        <v>357</v>
      </c>
    </row>
    <row r="6" ht="24" customHeight="1" spans="1:23">
      <c r="A6" s="86">
        <v>1</v>
      </c>
      <c r="B6" s="86">
        <v>2</v>
      </c>
      <c r="C6" s="86">
        <v>3</v>
      </c>
      <c r="D6" s="11">
        <v>4</v>
      </c>
      <c r="E6" s="86">
        <v>5</v>
      </c>
      <c r="F6" s="86">
        <v>6</v>
      </c>
      <c r="G6" s="86">
        <v>7</v>
      </c>
      <c r="H6" s="11">
        <v>8</v>
      </c>
      <c r="I6" s="86">
        <v>9</v>
      </c>
      <c r="J6" s="86">
        <v>10</v>
      </c>
      <c r="K6" s="86">
        <v>11</v>
      </c>
      <c r="L6" s="11">
        <v>12</v>
      </c>
      <c r="M6" s="86">
        <v>13</v>
      </c>
      <c r="N6" s="86">
        <v>14</v>
      </c>
      <c r="O6" s="86">
        <v>15</v>
      </c>
      <c r="P6" s="11">
        <v>16</v>
      </c>
      <c r="Q6" s="86">
        <v>17</v>
      </c>
      <c r="R6" s="86">
        <v>18</v>
      </c>
      <c r="S6" s="86">
        <v>19</v>
      </c>
      <c r="T6" s="11">
        <v>20</v>
      </c>
      <c r="U6" s="11">
        <v>21</v>
      </c>
      <c r="V6" s="11">
        <v>22</v>
      </c>
      <c r="W6" s="86">
        <v>23</v>
      </c>
    </row>
    <row r="7" ht="24" customHeight="1" spans="1:23">
      <c r="A7" s="37"/>
      <c r="B7" s="87"/>
      <c r="C7" s="87"/>
      <c r="D7" s="87"/>
      <c r="E7" s="87"/>
      <c r="F7" s="87"/>
      <c r="G7" s="87"/>
      <c r="H7" s="87"/>
      <c r="I7" s="87"/>
      <c r="J7" s="87"/>
      <c r="K7" s="87"/>
      <c r="L7" s="87"/>
      <c r="M7" s="87"/>
      <c r="N7" s="87"/>
      <c r="O7" s="87"/>
      <c r="P7" s="87"/>
      <c r="Q7" s="87"/>
      <c r="R7" s="87"/>
      <c r="S7" s="87"/>
      <c r="T7" s="87"/>
      <c r="U7" s="87"/>
      <c r="V7" s="87"/>
      <c r="W7" s="87"/>
    </row>
    <row r="8" ht="24" customHeight="1" spans="1:23">
      <c r="A8" s="37"/>
      <c r="B8" s="87"/>
      <c r="C8" s="87"/>
      <c r="D8" s="87"/>
      <c r="E8" s="87"/>
      <c r="F8" s="87"/>
      <c r="G8" s="87"/>
      <c r="H8" s="87"/>
      <c r="I8" s="87"/>
      <c r="J8" s="87"/>
      <c r="K8" s="87"/>
      <c r="L8" s="87"/>
      <c r="M8" s="87"/>
      <c r="N8" s="87"/>
      <c r="O8" s="87"/>
      <c r="P8" s="87"/>
      <c r="Q8" s="87"/>
      <c r="R8" s="87"/>
      <c r="S8" s="87"/>
      <c r="T8" s="87"/>
      <c r="U8" s="87"/>
      <c r="V8" s="87"/>
      <c r="W8" s="87"/>
    </row>
    <row r="9" s="1" customFormat="1" ht="24" customHeight="1" spans="1:23">
      <c r="A9" s="1" t="s">
        <v>358</v>
      </c>
    </row>
  </sheetData>
  <mergeCells count="5">
    <mergeCell ref="A2:W2"/>
    <mergeCell ref="A3:I3"/>
    <mergeCell ref="B4:D4"/>
    <mergeCell ref="E4:W4"/>
    <mergeCell ref="A4:A5"/>
  </mergeCells>
  <printOptions horizontalCentered="1"/>
  <pageMargins left="0.751388888888889" right="0.751388888888889" top="1" bottom="1" header="0.5" footer="0.5"/>
  <pageSetup paperSize="9" scale="75"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pane ySplit="1" topLeftCell="A2" activePane="bottomLeft" state="frozen"/>
      <selection/>
      <selection pane="bottomLeft" activeCell="A1" sqref="$A1:$XFD1"/>
    </sheetView>
  </sheetViews>
  <sheetFormatPr defaultColWidth="9.14166666666667" defaultRowHeight="12" customHeight="1" outlineLevelRow="7"/>
  <cols>
    <col min="1" max="1" width="23.75" customWidth="1"/>
    <col min="2" max="2" width="19.75"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24.5" customWidth="1"/>
  </cols>
  <sheetData>
    <row r="1" ht="18" customHeight="1" spans="1:10">
      <c r="J1" s="69" t="s">
        <v>359</v>
      </c>
    </row>
    <row r="2" ht="28.5" customHeight="1" spans="1:10">
      <c r="A2" s="70" t="s">
        <v>360</v>
      </c>
      <c r="B2" s="34"/>
      <c r="C2" s="34"/>
      <c r="D2" s="34"/>
      <c r="E2" s="34"/>
      <c r="F2" s="71"/>
      <c r="G2" s="34"/>
      <c r="H2" s="71"/>
      <c r="I2" s="71"/>
      <c r="J2" s="34"/>
    </row>
    <row r="3" ht="17.25" customHeight="1" spans="1:10">
      <c r="A3" s="6" t="s">
        <v>2</v>
      </c>
    </row>
    <row r="4" ht="44.25" customHeight="1" spans="1:10">
      <c r="A4" s="72" t="s">
        <v>203</v>
      </c>
      <c r="B4" s="72" t="s">
        <v>204</v>
      </c>
      <c r="C4" s="72" t="s">
        <v>205</v>
      </c>
      <c r="D4" s="72" t="s">
        <v>206</v>
      </c>
      <c r="E4" s="72" t="s">
        <v>207</v>
      </c>
      <c r="F4" s="73" t="s">
        <v>208</v>
      </c>
      <c r="G4" s="72" t="s">
        <v>209</v>
      </c>
      <c r="H4" s="73" t="s">
        <v>210</v>
      </c>
      <c r="I4" s="73" t="s">
        <v>211</v>
      </c>
      <c r="J4" s="72" t="s">
        <v>212</v>
      </c>
    </row>
    <row r="5" ht="21" customHeight="1" spans="1:10">
      <c r="A5" s="72">
        <v>1</v>
      </c>
      <c r="B5" s="72">
        <v>2</v>
      </c>
      <c r="C5" s="72">
        <v>3</v>
      </c>
      <c r="D5" s="72">
        <v>4</v>
      </c>
      <c r="E5" s="72">
        <v>5</v>
      </c>
      <c r="F5" s="73">
        <v>6</v>
      </c>
      <c r="G5" s="72">
        <v>7</v>
      </c>
      <c r="H5" s="73">
        <v>8</v>
      </c>
      <c r="I5" s="73">
        <v>9</v>
      </c>
      <c r="J5" s="72">
        <v>10</v>
      </c>
    </row>
    <row r="6" ht="21" customHeight="1" spans="1:10">
      <c r="A6" s="74"/>
      <c r="B6" s="75"/>
      <c r="C6" s="75"/>
      <c r="D6" s="75"/>
      <c r="E6" s="76"/>
      <c r="F6" s="77"/>
      <c r="G6" s="76"/>
      <c r="H6" s="77"/>
      <c r="I6" s="77"/>
      <c r="J6" s="76"/>
    </row>
    <row r="7" ht="21" customHeight="1" spans="1:10">
      <c r="A7" s="74"/>
      <c r="B7" s="78"/>
      <c r="C7" s="78"/>
      <c r="D7" s="78"/>
      <c r="E7" s="74"/>
      <c r="F7" s="78"/>
      <c r="G7" s="74"/>
      <c r="H7" s="78"/>
      <c r="I7" s="78"/>
      <c r="J7" s="74"/>
    </row>
    <row r="8" s="1" customFormat="1" ht="21" customHeight="1" spans="1:10">
      <c r="A8" s="1" t="s">
        <v>361</v>
      </c>
    </row>
  </sheetData>
  <mergeCells count="2">
    <mergeCell ref="A2:J2"/>
    <mergeCell ref="A3:H3"/>
  </mergeCells>
  <printOptions horizontalCentered="1"/>
  <pageMargins left="0.751388888888889" right="0.751388888888889" top="1" bottom="1" header="0.5" footer="0.5"/>
  <pageSetup paperSize="9" scale="75"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21"/>
  <sheetViews>
    <sheetView showZeros="0" workbookViewId="0">
      <pane ySplit="1" topLeftCell="A2" activePane="bottomLeft" state="frozen"/>
      <selection/>
      <selection pane="bottomLeft" activeCell="A1" sqref="$A1:$XFD1"/>
    </sheetView>
  </sheetViews>
  <sheetFormatPr defaultColWidth="8.85" defaultRowHeight="15" customHeight="1" outlineLevelCol="7"/>
  <cols>
    <col min="1" max="1" width="35.875" customWidth="1"/>
    <col min="2" max="2" width="13.125" customWidth="1"/>
    <col min="3" max="3" width="23.5" customWidth="1"/>
    <col min="4" max="4" width="13.75" customWidth="1"/>
    <col min="5" max="5" width="10.5" customWidth="1"/>
    <col min="6" max="6" width="9.125" customWidth="1"/>
    <col min="7" max="7" width="12" customWidth="1"/>
    <col min="8" max="8" width="12.75" customWidth="1"/>
  </cols>
  <sheetData>
    <row r="1" ht="18" customHeight="1" spans="1:8">
      <c r="A1" s="43"/>
      <c r="B1" s="43"/>
      <c r="C1" s="43"/>
      <c r="D1" s="43"/>
      <c r="E1" s="43"/>
      <c r="F1" s="43"/>
      <c r="G1" s="43"/>
      <c r="H1" s="44" t="s">
        <v>362</v>
      </c>
    </row>
    <row r="2" ht="30.65" customHeight="1" spans="1:8">
      <c r="A2" s="45" t="s">
        <v>363</v>
      </c>
      <c r="B2" s="45"/>
      <c r="C2" s="45"/>
      <c r="D2" s="45"/>
      <c r="E2" s="45"/>
      <c r="F2" s="45"/>
      <c r="G2" s="45"/>
      <c r="H2" s="45"/>
    </row>
    <row r="3" ht="18.75" customHeight="1" spans="1:8">
      <c r="A3" s="46" t="s">
        <v>2</v>
      </c>
      <c r="B3" s="47"/>
      <c r="C3" s="43"/>
      <c r="D3" s="43"/>
      <c r="E3" s="43"/>
      <c r="F3" s="43"/>
      <c r="G3" s="43"/>
      <c r="H3" s="43"/>
    </row>
    <row r="4" ht="18.75" customHeight="1" spans="1:8">
      <c r="A4" s="48" t="s">
        <v>119</v>
      </c>
      <c r="B4" s="48" t="s">
        <v>364</v>
      </c>
      <c r="C4" s="48" t="s">
        <v>365</v>
      </c>
      <c r="D4" s="48" t="s">
        <v>366</v>
      </c>
      <c r="E4" s="49" t="s">
        <v>367</v>
      </c>
      <c r="F4" s="50" t="s">
        <v>368</v>
      </c>
      <c r="G4" s="50"/>
      <c r="H4" s="50"/>
    </row>
    <row r="5" ht="18.75" customHeight="1" spans="1:8">
      <c r="A5" s="48"/>
      <c r="B5" s="48"/>
      <c r="C5" s="48"/>
      <c r="D5" s="48"/>
      <c r="E5" s="49"/>
      <c r="F5" s="50" t="s">
        <v>303</v>
      </c>
      <c r="G5" s="50" t="s">
        <v>369</v>
      </c>
      <c r="H5" s="50" t="s">
        <v>370</v>
      </c>
    </row>
    <row r="6" ht="18.75" customHeight="1" spans="1:8">
      <c r="A6" s="51" t="s">
        <v>102</v>
      </c>
      <c r="B6" s="51" t="s">
        <v>103</v>
      </c>
      <c r="C6" s="51" t="s">
        <v>104</v>
      </c>
      <c r="D6" s="51" t="s">
        <v>105</v>
      </c>
      <c r="E6" s="52" t="s">
        <v>106</v>
      </c>
      <c r="F6" s="53" t="s">
        <v>107</v>
      </c>
      <c r="G6" s="53" t="s">
        <v>262</v>
      </c>
      <c r="H6" s="53" t="s">
        <v>371</v>
      </c>
    </row>
    <row r="7" ht="18.75" customHeight="1" spans="1:8">
      <c r="A7" s="54" t="s">
        <v>46</v>
      </c>
      <c r="B7" s="55" t="s">
        <v>372</v>
      </c>
      <c r="C7" s="56" t="str">
        <f>"A02020400"&amp;"  "&amp;"多功能一体机"</f>
        <v>A02020400  多功能一体机</v>
      </c>
      <c r="D7" s="56" t="s">
        <v>309</v>
      </c>
      <c r="E7" s="57" t="s">
        <v>310</v>
      </c>
      <c r="F7" s="58">
        <v>1</v>
      </c>
      <c r="G7" s="59">
        <v>1700</v>
      </c>
      <c r="H7" s="60">
        <v>1700</v>
      </c>
    </row>
    <row r="8" ht="18.75" customHeight="1" spans="1:8">
      <c r="A8" s="54" t="s">
        <v>46</v>
      </c>
      <c r="B8" s="55" t="s">
        <v>372</v>
      </c>
      <c r="C8" s="56" t="str">
        <f>"A02061804"&amp;"  "&amp;"空调机"</f>
        <v>A02061804  空调机</v>
      </c>
      <c r="D8" s="56" t="s">
        <v>311</v>
      </c>
      <c r="E8" s="57" t="s">
        <v>310</v>
      </c>
      <c r="F8" s="58">
        <v>6</v>
      </c>
      <c r="G8" s="59">
        <v>5300</v>
      </c>
      <c r="H8" s="60">
        <v>31800</v>
      </c>
    </row>
    <row r="9" ht="18.75" customHeight="1" spans="1:8">
      <c r="A9" s="54" t="s">
        <v>46</v>
      </c>
      <c r="B9" s="55" t="s">
        <v>372</v>
      </c>
      <c r="C9" s="56" t="str">
        <f>"A05010301"&amp;"  "&amp;"办公椅"</f>
        <v>A05010301  办公椅</v>
      </c>
      <c r="D9" s="56" t="s">
        <v>312</v>
      </c>
      <c r="E9" s="57" t="s">
        <v>313</v>
      </c>
      <c r="F9" s="58">
        <v>3</v>
      </c>
      <c r="G9" s="59">
        <v>750</v>
      </c>
      <c r="H9" s="60">
        <v>2250</v>
      </c>
    </row>
    <row r="10" ht="18.75" customHeight="1" spans="1:8">
      <c r="A10" s="54" t="s">
        <v>46</v>
      </c>
      <c r="B10" s="55" t="s">
        <v>372</v>
      </c>
      <c r="C10" s="56" t="str">
        <f>"A05010301"&amp;"  "&amp;"办公椅"</f>
        <v>A05010301  办公椅</v>
      </c>
      <c r="D10" s="56" t="s">
        <v>312</v>
      </c>
      <c r="E10" s="57" t="s">
        <v>313</v>
      </c>
      <c r="F10" s="58">
        <v>1</v>
      </c>
      <c r="G10" s="59">
        <v>800</v>
      </c>
      <c r="H10" s="60">
        <v>800</v>
      </c>
    </row>
    <row r="11" ht="18.75" customHeight="1" spans="1:8">
      <c r="A11" s="54" t="s">
        <v>46</v>
      </c>
      <c r="B11" s="55" t="s">
        <v>372</v>
      </c>
      <c r="C11" s="56" t="str">
        <f>"A02061818"&amp;"  "&amp;"饮水器"</f>
        <v>A02061818  饮水器</v>
      </c>
      <c r="D11" s="56" t="s">
        <v>314</v>
      </c>
      <c r="E11" s="57" t="s">
        <v>310</v>
      </c>
      <c r="F11" s="58">
        <v>3</v>
      </c>
      <c r="G11" s="59">
        <v>660</v>
      </c>
      <c r="H11" s="60">
        <v>1980</v>
      </c>
    </row>
    <row r="12" ht="18.75" customHeight="1" spans="1:8">
      <c r="A12" s="54" t="s">
        <v>46</v>
      </c>
      <c r="B12" s="55" t="s">
        <v>372</v>
      </c>
      <c r="C12" s="56" t="str">
        <f>"A02061804"&amp;"  "&amp;"空调机"</f>
        <v>A02061804  空调机</v>
      </c>
      <c r="D12" s="56" t="s">
        <v>311</v>
      </c>
      <c r="E12" s="57" t="s">
        <v>310</v>
      </c>
      <c r="F12" s="58">
        <v>1</v>
      </c>
      <c r="G12" s="59">
        <v>5400</v>
      </c>
      <c r="H12" s="60">
        <v>5400</v>
      </c>
    </row>
    <row r="13" ht="18.75" customHeight="1" spans="1:8">
      <c r="A13" s="54" t="s">
        <v>46</v>
      </c>
      <c r="B13" s="55" t="s">
        <v>372</v>
      </c>
      <c r="C13" s="56" t="str">
        <f>"A02020100"&amp;"  "&amp;"复印机"</f>
        <v>A02020100  复印机</v>
      </c>
      <c r="D13" s="56" t="s">
        <v>315</v>
      </c>
      <c r="E13" s="57" t="s">
        <v>310</v>
      </c>
      <c r="F13" s="58">
        <v>3</v>
      </c>
      <c r="G13" s="59">
        <v>46660</v>
      </c>
      <c r="H13" s="60">
        <v>139980</v>
      </c>
    </row>
    <row r="14" ht="18.75" customHeight="1" spans="1:8">
      <c r="A14" s="54" t="s">
        <v>46</v>
      </c>
      <c r="B14" s="55" t="s">
        <v>372</v>
      </c>
      <c r="C14" s="56" t="str">
        <f>"A02061804"&amp;"  "&amp;"空调机"</f>
        <v>A02061804  空调机</v>
      </c>
      <c r="D14" s="56" t="s">
        <v>311</v>
      </c>
      <c r="E14" s="57" t="s">
        <v>310</v>
      </c>
      <c r="F14" s="58">
        <v>2</v>
      </c>
      <c r="G14" s="59">
        <v>6500</v>
      </c>
      <c r="H14" s="60">
        <v>13000</v>
      </c>
    </row>
    <row r="15" ht="18.75" customHeight="1" spans="1:8">
      <c r="A15" s="54" t="s">
        <v>46</v>
      </c>
      <c r="B15" s="55" t="s">
        <v>372</v>
      </c>
      <c r="C15" s="56" t="str">
        <f>"A05010204"&amp;"  "&amp;"茶几"</f>
        <v>A05010204  茶几</v>
      </c>
      <c r="D15" s="56" t="s">
        <v>316</v>
      </c>
      <c r="E15" s="57" t="s">
        <v>313</v>
      </c>
      <c r="F15" s="58">
        <v>2</v>
      </c>
      <c r="G15" s="59">
        <v>900</v>
      </c>
      <c r="H15" s="60">
        <v>1800</v>
      </c>
    </row>
    <row r="16" ht="18.75" customHeight="1" spans="1:8">
      <c r="A16" s="54" t="s">
        <v>46</v>
      </c>
      <c r="B16" s="55" t="s">
        <v>372</v>
      </c>
      <c r="C16" s="56" t="str">
        <f>"A05010401"&amp;"  "&amp;"三人沙发"</f>
        <v>A05010401  三人沙发</v>
      </c>
      <c r="D16" s="56" t="s">
        <v>317</v>
      </c>
      <c r="E16" s="57" t="s">
        <v>318</v>
      </c>
      <c r="F16" s="58">
        <v>6</v>
      </c>
      <c r="G16" s="59">
        <v>2000</v>
      </c>
      <c r="H16" s="60">
        <v>12000</v>
      </c>
    </row>
    <row r="17" ht="18.75" customHeight="1" spans="1:8">
      <c r="A17" s="54" t="s">
        <v>46</v>
      </c>
      <c r="B17" s="55" t="s">
        <v>372</v>
      </c>
      <c r="C17" s="56" t="str">
        <f>"A05010201"&amp;"  "&amp;"办公桌"</f>
        <v>A05010201  办公桌</v>
      </c>
      <c r="D17" s="56" t="s">
        <v>321</v>
      </c>
      <c r="E17" s="57" t="s">
        <v>313</v>
      </c>
      <c r="F17" s="58">
        <v>1</v>
      </c>
      <c r="G17" s="59">
        <v>2400</v>
      </c>
      <c r="H17" s="60">
        <v>2400</v>
      </c>
    </row>
    <row r="18" ht="18.75" customHeight="1" spans="1:8">
      <c r="A18" s="54" t="s">
        <v>46</v>
      </c>
      <c r="B18" s="55" t="s">
        <v>372</v>
      </c>
      <c r="C18" s="56" t="str">
        <f>"A05010502"&amp;"  "&amp;"文件柜"</f>
        <v>A05010502  文件柜</v>
      </c>
      <c r="D18" s="56" t="s">
        <v>322</v>
      </c>
      <c r="E18" s="57" t="s">
        <v>318</v>
      </c>
      <c r="F18" s="58">
        <v>2</v>
      </c>
      <c r="G18" s="59">
        <v>700</v>
      </c>
      <c r="H18" s="60">
        <v>1400</v>
      </c>
    </row>
    <row r="19" ht="18.75" customHeight="1" spans="1:8">
      <c r="A19" s="54" t="s">
        <v>46</v>
      </c>
      <c r="B19" s="55" t="s">
        <v>372</v>
      </c>
      <c r="C19" s="56" t="str">
        <f>"A05010399"&amp;"  "&amp;"其他椅凳类"</f>
        <v>A05010399  其他椅凳类</v>
      </c>
      <c r="D19" s="56" t="s">
        <v>323</v>
      </c>
      <c r="E19" s="57" t="s">
        <v>248</v>
      </c>
      <c r="F19" s="58">
        <v>10</v>
      </c>
      <c r="G19" s="59">
        <v>80</v>
      </c>
      <c r="H19" s="60">
        <v>800</v>
      </c>
    </row>
    <row r="20" ht="22" customHeight="1" spans="1:8">
      <c r="A20" s="61" t="s">
        <v>46</v>
      </c>
      <c r="B20" s="55" t="s">
        <v>372</v>
      </c>
      <c r="C20" s="56" t="str">
        <f>"A05010201"&amp;"  "&amp;"办公桌"</f>
        <v>A05010201  办公桌</v>
      </c>
      <c r="D20" s="62" t="s">
        <v>321</v>
      </c>
      <c r="E20" s="63" t="s">
        <v>313</v>
      </c>
      <c r="F20" s="64">
        <v>1</v>
      </c>
      <c r="G20" s="65">
        <v>800</v>
      </c>
      <c r="H20" s="60">
        <v>800</v>
      </c>
    </row>
    <row r="21" ht="20.15" customHeight="1" spans="1:8">
      <c r="A21" s="49" t="s">
        <v>32</v>
      </c>
      <c r="B21" s="66"/>
      <c r="C21" s="66"/>
      <c r="D21" s="66"/>
      <c r="E21" s="66"/>
      <c r="F21" s="66"/>
      <c r="G21" s="67"/>
      <c r="H21" s="68">
        <v>216110</v>
      </c>
    </row>
  </sheetData>
  <mergeCells count="9">
    <mergeCell ref="A2:H2"/>
    <mergeCell ref="A3:B3"/>
    <mergeCell ref="F4:H4"/>
    <mergeCell ref="A21:G21"/>
    <mergeCell ref="A4:A5"/>
    <mergeCell ref="B4:B5"/>
    <mergeCell ref="C4:C5"/>
    <mergeCell ref="D4:D5"/>
    <mergeCell ref="E4:E5"/>
  </mergeCells>
  <printOptions horizontalCentered="1"/>
  <pageMargins left="0.751388888888889" right="0.751388888888889" top="1" bottom="1" header="0.5" footer="0.5"/>
  <pageSetup paperSize="9"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pane ySplit="1" topLeftCell="A2" activePane="bottomLeft" state="frozen"/>
      <selection/>
      <selection pane="bottomLeft" activeCell="B15" sqref="B15"/>
    </sheetView>
  </sheetViews>
  <sheetFormatPr defaultColWidth="9.14166666666667" defaultRowHeight="14.25" customHeight="1"/>
  <cols>
    <col min="1" max="1" width="17.5" customWidth="1"/>
    <col min="2" max="3" width="12.5" customWidth="1"/>
    <col min="4" max="7" width="15.5" customWidth="1"/>
    <col min="8" max="8" width="11.625" customWidth="1"/>
    <col min="9" max="9" width="14.25" customWidth="1"/>
    <col min="10" max="11" width="17.5" customWidth="1"/>
  </cols>
  <sheetData>
    <row r="1" ht="18" customHeight="1" spans="1:11">
      <c r="D1" s="3"/>
      <c r="E1" s="3"/>
      <c r="F1" s="3"/>
      <c r="G1" s="3"/>
      <c r="K1" s="4" t="s">
        <v>373</v>
      </c>
    </row>
    <row r="2" ht="27.75" customHeight="1" spans="1:11">
      <c r="A2" s="34" t="s">
        <v>374</v>
      </c>
      <c r="B2" s="34"/>
      <c r="C2" s="34"/>
      <c r="D2" s="34"/>
      <c r="E2" s="34"/>
      <c r="F2" s="34"/>
      <c r="G2" s="34"/>
      <c r="H2" s="34"/>
      <c r="I2" s="34"/>
      <c r="J2" s="34"/>
      <c r="K2" s="34"/>
    </row>
    <row r="3" s="1" customFormat="1" ht="20" customHeight="1" spans="1:11">
      <c r="A3" s="6" t="s">
        <v>2</v>
      </c>
      <c r="B3" s="7"/>
      <c r="C3" s="7"/>
      <c r="D3" s="7"/>
      <c r="E3" s="7"/>
      <c r="F3" s="7"/>
      <c r="G3" s="7"/>
      <c r="H3" s="8"/>
      <c r="I3" s="8"/>
      <c r="J3" s="8"/>
      <c r="K3" s="4" t="s">
        <v>110</v>
      </c>
    </row>
    <row r="4" ht="21.75" customHeight="1" spans="1:11">
      <c r="A4" s="9" t="s">
        <v>184</v>
      </c>
      <c r="B4" s="9" t="s">
        <v>121</v>
      </c>
      <c r="C4" s="9" t="s">
        <v>185</v>
      </c>
      <c r="D4" s="10" t="s">
        <v>122</v>
      </c>
      <c r="E4" s="10" t="s">
        <v>123</v>
      </c>
      <c r="F4" s="10" t="s">
        <v>124</v>
      </c>
      <c r="G4" s="10" t="s">
        <v>125</v>
      </c>
      <c r="H4" s="16" t="s">
        <v>32</v>
      </c>
      <c r="I4" s="11" t="s">
        <v>375</v>
      </c>
      <c r="J4" s="12"/>
      <c r="K4" s="13"/>
    </row>
    <row r="5" ht="21.75" customHeight="1" spans="1:11">
      <c r="A5" s="14"/>
      <c r="B5" s="14"/>
      <c r="C5" s="14"/>
      <c r="D5" s="15"/>
      <c r="E5" s="15"/>
      <c r="F5" s="15"/>
      <c r="G5" s="15"/>
      <c r="H5" s="35"/>
      <c r="I5" s="10" t="s">
        <v>35</v>
      </c>
      <c r="J5" s="10" t="s">
        <v>36</v>
      </c>
      <c r="K5" s="10" t="s">
        <v>37</v>
      </c>
    </row>
    <row r="6" ht="40.5" customHeight="1" spans="1:11">
      <c r="A6" s="17"/>
      <c r="B6" s="17"/>
      <c r="C6" s="17"/>
      <c r="D6" s="18"/>
      <c r="E6" s="18"/>
      <c r="F6" s="18"/>
      <c r="G6" s="18"/>
      <c r="H6" s="19"/>
      <c r="I6" s="18" t="s">
        <v>34</v>
      </c>
      <c r="J6" s="18"/>
      <c r="K6" s="18"/>
    </row>
    <row r="7" ht="22" customHeight="1" spans="1:11">
      <c r="A7" s="20">
        <v>1</v>
      </c>
      <c r="B7" s="20">
        <v>2</v>
      </c>
      <c r="C7" s="20">
        <v>3</v>
      </c>
      <c r="D7" s="20">
        <v>4</v>
      </c>
      <c r="E7" s="20">
        <v>5</v>
      </c>
      <c r="F7" s="20">
        <v>6</v>
      </c>
      <c r="G7" s="20">
        <v>7</v>
      </c>
      <c r="H7" s="20">
        <v>8</v>
      </c>
      <c r="I7" s="20">
        <v>9</v>
      </c>
      <c r="J7" s="36">
        <v>10</v>
      </c>
      <c r="K7" s="36">
        <v>11</v>
      </c>
    </row>
    <row r="8" ht="22" customHeight="1" spans="1:11">
      <c r="A8" s="37"/>
      <c r="B8" s="38"/>
      <c r="C8" s="37"/>
      <c r="D8" s="37"/>
      <c r="E8" s="37"/>
      <c r="F8" s="37"/>
      <c r="G8" s="37"/>
      <c r="H8" s="39"/>
      <c r="I8" s="39"/>
      <c r="J8" s="39"/>
      <c r="K8" s="39"/>
    </row>
    <row r="9" ht="22" customHeight="1" spans="1:11">
      <c r="A9" s="38"/>
      <c r="B9" s="38"/>
      <c r="C9" s="38"/>
      <c r="D9" s="38"/>
      <c r="E9" s="38"/>
      <c r="F9" s="38"/>
      <c r="G9" s="38"/>
      <c r="H9" s="39"/>
      <c r="I9" s="39"/>
      <c r="J9" s="39"/>
      <c r="K9" s="39"/>
    </row>
    <row r="10" ht="22" customHeight="1" spans="1:11">
      <c r="A10" s="40" t="s">
        <v>81</v>
      </c>
      <c r="B10" s="41"/>
      <c r="C10" s="41"/>
      <c r="D10" s="41"/>
      <c r="E10" s="41"/>
      <c r="F10" s="41"/>
      <c r="G10" s="42"/>
      <c r="H10" s="39"/>
      <c r="I10" s="39"/>
      <c r="J10" s="39"/>
      <c r="K10" s="39"/>
    </row>
    <row r="11" s="1" customFormat="1" ht="22" customHeight="1" spans="1:11">
      <c r="A11" s="1" t="s">
        <v>376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751388888888889" right="0.751388888888889" top="1" bottom="1" header="0.5" footer="0.5"/>
  <pageSetup paperSize="9" scale="80"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7"/>
  <sheetViews>
    <sheetView showZeros="0" workbookViewId="0">
      <pane ySplit="1" topLeftCell="A2" activePane="bottomLeft" state="frozen"/>
      <selection/>
      <selection pane="bottomLeft" activeCell="A1" sqref="$A1:$XFD1"/>
    </sheetView>
  </sheetViews>
  <sheetFormatPr defaultColWidth="9.14166666666667" defaultRowHeight="14.25" customHeight="1" outlineLevelCol="6"/>
  <cols>
    <col min="1" max="1" width="40.125" customWidth="1"/>
    <col min="2" max="3" width="23.5" customWidth="1"/>
    <col min="4" max="4" width="16.75" customWidth="1"/>
    <col min="5" max="7" width="23.5" customWidth="1"/>
  </cols>
  <sheetData>
    <row r="1" ht="18" customHeight="1" spans="1:7">
      <c r="D1" s="3"/>
      <c r="G1" s="4" t="s">
        <v>377</v>
      </c>
    </row>
    <row r="2" ht="27.75" customHeight="1" spans="1:7">
      <c r="A2" s="5" t="s">
        <v>378</v>
      </c>
      <c r="B2" s="5"/>
      <c r="C2" s="5"/>
      <c r="D2" s="5"/>
      <c r="E2" s="5"/>
      <c r="F2" s="5"/>
      <c r="G2" s="5"/>
    </row>
    <row r="3" s="1" customFormat="1" ht="18" customHeight="1" spans="1:7">
      <c r="A3" s="6" t="s">
        <v>2</v>
      </c>
      <c r="B3" s="7"/>
      <c r="C3" s="7"/>
      <c r="D3" s="7"/>
      <c r="E3" s="8"/>
      <c r="F3" s="8"/>
      <c r="G3" s="4" t="s">
        <v>110</v>
      </c>
    </row>
    <row r="4" ht="22" customHeight="1" spans="1:7">
      <c r="A4" s="9" t="s">
        <v>185</v>
      </c>
      <c r="B4" s="9" t="s">
        <v>184</v>
      </c>
      <c r="C4" s="9" t="s">
        <v>121</v>
      </c>
      <c r="D4" s="10" t="s">
        <v>379</v>
      </c>
      <c r="E4" s="11" t="s">
        <v>35</v>
      </c>
      <c r="F4" s="12"/>
      <c r="G4" s="13"/>
    </row>
    <row r="5" ht="10" customHeight="1" spans="1:7">
      <c r="A5" s="14"/>
      <c r="B5" s="14"/>
      <c r="C5" s="14"/>
      <c r="D5" s="15"/>
      <c r="E5" s="16" t="s">
        <v>380</v>
      </c>
      <c r="F5" s="10" t="s">
        <v>381</v>
      </c>
      <c r="G5" s="10" t="s">
        <v>382</v>
      </c>
    </row>
    <row r="6" ht="10" customHeight="1" spans="1:7">
      <c r="A6" s="17"/>
      <c r="B6" s="17"/>
      <c r="C6" s="17"/>
      <c r="D6" s="18"/>
      <c r="E6" s="19"/>
      <c r="F6" s="18" t="s">
        <v>34</v>
      </c>
      <c r="G6" s="18"/>
    </row>
    <row r="7" ht="16" customHeight="1" spans="1:7">
      <c r="A7" s="20">
        <v>1</v>
      </c>
      <c r="B7" s="20">
        <v>2</v>
      </c>
      <c r="C7" s="20">
        <v>3</v>
      </c>
      <c r="D7" s="20">
        <v>4</v>
      </c>
      <c r="E7" s="20">
        <v>5</v>
      </c>
      <c r="F7" s="20">
        <v>6</v>
      </c>
      <c r="G7" s="20">
        <v>7</v>
      </c>
    </row>
    <row r="8" s="2" customFormat="1" ht="17" customHeight="1" spans="1:7">
      <c r="A8" s="21" t="s">
        <v>46</v>
      </c>
      <c r="B8" s="22" t="s">
        <v>383</v>
      </c>
      <c r="C8" s="22" t="s">
        <v>135</v>
      </c>
      <c r="D8" s="21" t="s">
        <v>384</v>
      </c>
      <c r="E8" s="23">
        <v>20745.91</v>
      </c>
      <c r="F8" s="21"/>
      <c r="G8" s="21"/>
    </row>
    <row r="9" s="2" customFormat="1" ht="17" customHeight="1" spans="1:7">
      <c r="A9" s="21" t="s">
        <v>46</v>
      </c>
      <c r="B9" s="22" t="s">
        <v>383</v>
      </c>
      <c r="C9" s="22" t="s">
        <v>135</v>
      </c>
      <c r="D9" s="21" t="s">
        <v>384</v>
      </c>
      <c r="E9" s="23">
        <v>41519.48</v>
      </c>
      <c r="F9" s="21"/>
      <c r="G9" s="21"/>
    </row>
    <row r="10" s="2" customFormat="1" ht="17" customHeight="1" spans="1:7">
      <c r="A10" s="21" t="s">
        <v>46</v>
      </c>
      <c r="B10" s="22" t="s">
        <v>383</v>
      </c>
      <c r="C10" s="22" t="s">
        <v>135</v>
      </c>
      <c r="D10" s="21" t="s">
        <v>384</v>
      </c>
      <c r="E10" s="23">
        <v>87945.82</v>
      </c>
      <c r="F10" s="21"/>
      <c r="G10" s="21"/>
    </row>
    <row r="11" s="2" customFormat="1" ht="17" customHeight="1" spans="1:7">
      <c r="A11" s="21" t="s">
        <v>46</v>
      </c>
      <c r="B11" s="22" t="s">
        <v>383</v>
      </c>
      <c r="C11" s="22" t="s">
        <v>135</v>
      </c>
      <c r="D11" s="21" t="s">
        <v>384</v>
      </c>
      <c r="E11" s="23">
        <v>11302.63</v>
      </c>
      <c r="F11" s="21"/>
      <c r="G11" s="21"/>
    </row>
    <row r="12" s="2" customFormat="1" ht="17" customHeight="1" spans="1:7">
      <c r="A12" s="21" t="s">
        <v>46</v>
      </c>
      <c r="B12" s="22" t="s">
        <v>383</v>
      </c>
      <c r="C12" s="22" t="s">
        <v>135</v>
      </c>
      <c r="D12" s="21" t="s">
        <v>384</v>
      </c>
      <c r="E12" s="23">
        <v>64136.98</v>
      </c>
      <c r="F12" s="21"/>
      <c r="G12" s="21"/>
    </row>
    <row r="13" s="2" customFormat="1" ht="17" customHeight="1" spans="1:7">
      <c r="A13" s="21" t="s">
        <v>46</v>
      </c>
      <c r="B13" s="22" t="s">
        <v>383</v>
      </c>
      <c r="C13" s="22" t="s">
        <v>135</v>
      </c>
      <c r="D13" s="21" t="s">
        <v>384</v>
      </c>
      <c r="E13" s="23">
        <v>35716.68</v>
      </c>
      <c r="F13" s="21"/>
      <c r="G13" s="21"/>
    </row>
    <row r="14" s="2" customFormat="1" ht="17" customHeight="1" spans="1:7">
      <c r="A14" s="21" t="s">
        <v>46</v>
      </c>
      <c r="B14" s="22" t="s">
        <v>383</v>
      </c>
      <c r="C14" s="22" t="s">
        <v>135</v>
      </c>
      <c r="D14" s="21" t="s">
        <v>384</v>
      </c>
      <c r="E14" s="23">
        <v>52302.62</v>
      </c>
      <c r="F14" s="21"/>
      <c r="G14" s="21"/>
    </row>
    <row r="15" s="2" customFormat="1" ht="17" customHeight="1" spans="1:7">
      <c r="A15" s="21" t="s">
        <v>46</v>
      </c>
      <c r="B15" s="22" t="s">
        <v>383</v>
      </c>
      <c r="C15" s="22" t="s">
        <v>135</v>
      </c>
      <c r="D15" s="21" t="s">
        <v>384</v>
      </c>
      <c r="E15" s="23">
        <v>33592.76</v>
      </c>
      <c r="F15" s="21"/>
      <c r="G15" s="21"/>
    </row>
    <row r="16" s="2" customFormat="1" ht="17" customHeight="1" spans="1:7">
      <c r="A16" s="21" t="s">
        <v>46</v>
      </c>
      <c r="B16" s="22" t="s">
        <v>383</v>
      </c>
      <c r="C16" s="22" t="s">
        <v>135</v>
      </c>
      <c r="D16" s="21" t="s">
        <v>384</v>
      </c>
      <c r="E16" s="23">
        <v>57920.37</v>
      </c>
      <c r="F16" s="21"/>
      <c r="G16" s="21"/>
    </row>
    <row r="17" s="2" customFormat="1" ht="17" customHeight="1" spans="1:7">
      <c r="A17" s="21" t="s">
        <v>46</v>
      </c>
      <c r="B17" s="22" t="s">
        <v>385</v>
      </c>
      <c r="C17" s="22" t="s">
        <v>138</v>
      </c>
      <c r="D17" s="21" t="s">
        <v>384</v>
      </c>
      <c r="E17" s="23">
        <v>96000</v>
      </c>
      <c r="F17" s="21"/>
      <c r="G17" s="21"/>
    </row>
    <row r="18" s="2" customFormat="1" ht="17" customHeight="1" spans="1:7">
      <c r="A18" s="21" t="s">
        <v>46</v>
      </c>
      <c r="B18" s="22" t="s">
        <v>385</v>
      </c>
      <c r="C18" s="22" t="s">
        <v>138</v>
      </c>
      <c r="D18" s="21" t="s">
        <v>384</v>
      </c>
      <c r="E18" s="23">
        <v>72000</v>
      </c>
      <c r="F18" s="21"/>
      <c r="G18" s="21"/>
    </row>
    <row r="19" s="2" customFormat="1" ht="17" customHeight="1" spans="1:7">
      <c r="A19" s="21" t="s">
        <v>46</v>
      </c>
      <c r="B19" s="22" t="s">
        <v>383</v>
      </c>
      <c r="C19" s="22" t="s">
        <v>141</v>
      </c>
      <c r="D19" s="21" t="s">
        <v>384</v>
      </c>
      <c r="E19" s="23">
        <v>738357.92</v>
      </c>
      <c r="F19" s="21"/>
      <c r="G19" s="21"/>
    </row>
    <row r="20" s="2" customFormat="1" ht="17" customHeight="1" spans="1:7">
      <c r="A20" s="21" t="s">
        <v>46</v>
      </c>
      <c r="B20" s="22" t="s">
        <v>383</v>
      </c>
      <c r="C20" s="22" t="s">
        <v>141</v>
      </c>
      <c r="D20" s="21" t="s">
        <v>384</v>
      </c>
      <c r="E20" s="23">
        <v>309588.92</v>
      </c>
      <c r="F20" s="21"/>
      <c r="G20" s="21"/>
    </row>
    <row r="21" s="2" customFormat="1" ht="17" customHeight="1" spans="1:7">
      <c r="A21" s="21" t="s">
        <v>46</v>
      </c>
      <c r="B21" s="22" t="s">
        <v>383</v>
      </c>
      <c r="C21" s="22" t="s">
        <v>141</v>
      </c>
      <c r="D21" s="21" t="s">
        <v>384</v>
      </c>
      <c r="E21" s="23">
        <v>73434.25</v>
      </c>
      <c r="F21" s="21"/>
      <c r="G21" s="21"/>
    </row>
    <row r="22" s="2" customFormat="1" ht="17" customHeight="1" spans="1:7">
      <c r="A22" s="21" t="s">
        <v>46</v>
      </c>
      <c r="B22" s="22" t="s">
        <v>383</v>
      </c>
      <c r="C22" s="22" t="s">
        <v>141</v>
      </c>
      <c r="D22" s="21" t="s">
        <v>384</v>
      </c>
      <c r="E22" s="23">
        <v>343155.6</v>
      </c>
      <c r="F22" s="21"/>
      <c r="G22" s="21"/>
    </row>
    <row r="23" s="2" customFormat="1" ht="17" customHeight="1" spans="1:7">
      <c r="A23" s="21" t="s">
        <v>46</v>
      </c>
      <c r="B23" s="22" t="s">
        <v>383</v>
      </c>
      <c r="C23" s="22" t="s">
        <v>141</v>
      </c>
      <c r="D23" s="21" t="s">
        <v>384</v>
      </c>
      <c r="E23" s="23">
        <v>23073.69</v>
      </c>
      <c r="F23" s="21"/>
      <c r="G23" s="21"/>
    </row>
    <row r="24" s="2" customFormat="1" ht="17" customHeight="1" spans="1:7">
      <c r="A24" s="21" t="s">
        <v>46</v>
      </c>
      <c r="B24" s="22" t="s">
        <v>383</v>
      </c>
      <c r="C24" s="22" t="s">
        <v>141</v>
      </c>
      <c r="D24" s="21" t="s">
        <v>384</v>
      </c>
      <c r="E24" s="23">
        <v>5917.51</v>
      </c>
      <c r="F24" s="21"/>
      <c r="G24" s="21"/>
    </row>
    <row r="25" s="2" customFormat="1" ht="17" customHeight="1" spans="1:7">
      <c r="A25" s="21" t="s">
        <v>46</v>
      </c>
      <c r="B25" s="22" t="s">
        <v>383</v>
      </c>
      <c r="C25" s="22" t="s">
        <v>141</v>
      </c>
      <c r="D25" s="21" t="s">
        <v>384</v>
      </c>
      <c r="E25" s="23">
        <v>6193.25</v>
      </c>
      <c r="F25" s="21"/>
      <c r="G25" s="21"/>
    </row>
    <row r="26" s="2" customFormat="1" ht="17" customHeight="1" spans="1:7">
      <c r="A26" s="21" t="s">
        <v>46</v>
      </c>
      <c r="B26" s="22" t="s">
        <v>383</v>
      </c>
      <c r="C26" s="22" t="s">
        <v>141</v>
      </c>
      <c r="D26" s="21" t="s">
        <v>384</v>
      </c>
      <c r="E26" s="23">
        <v>6993</v>
      </c>
      <c r="F26" s="21"/>
      <c r="G26" s="21"/>
    </row>
    <row r="27" s="2" customFormat="1" ht="17" customHeight="1" spans="1:7">
      <c r="A27" s="21" t="s">
        <v>46</v>
      </c>
      <c r="B27" s="22" t="s">
        <v>383</v>
      </c>
      <c r="C27" s="22" t="s">
        <v>141</v>
      </c>
      <c r="D27" s="21" t="s">
        <v>384</v>
      </c>
      <c r="E27" s="23">
        <v>15651</v>
      </c>
      <c r="F27" s="21"/>
      <c r="G27" s="21"/>
    </row>
    <row r="28" s="2" customFormat="1" ht="17" customHeight="1" spans="1:7">
      <c r="A28" s="21" t="s">
        <v>46</v>
      </c>
      <c r="B28" s="22" t="s">
        <v>386</v>
      </c>
      <c r="C28" s="22" t="s">
        <v>147</v>
      </c>
      <c r="D28" s="21" t="s">
        <v>384</v>
      </c>
      <c r="E28" s="23">
        <v>46500</v>
      </c>
      <c r="F28" s="21"/>
      <c r="G28" s="21"/>
    </row>
    <row r="29" s="2" customFormat="1" ht="17" customHeight="1" spans="1:7">
      <c r="A29" s="21" t="s">
        <v>46</v>
      </c>
      <c r="B29" s="22" t="s">
        <v>386</v>
      </c>
      <c r="C29" s="22" t="s">
        <v>147</v>
      </c>
      <c r="D29" s="21" t="s">
        <v>384</v>
      </c>
      <c r="E29" s="23">
        <v>13500</v>
      </c>
      <c r="F29" s="21"/>
      <c r="G29" s="21"/>
    </row>
    <row r="30" s="2" customFormat="1" ht="17" customHeight="1" spans="1:7">
      <c r="A30" s="21" t="s">
        <v>46</v>
      </c>
      <c r="B30" s="22" t="s">
        <v>387</v>
      </c>
      <c r="C30" s="22" t="s">
        <v>149</v>
      </c>
      <c r="D30" s="21" t="s">
        <v>384</v>
      </c>
      <c r="E30" s="23">
        <v>51930</v>
      </c>
      <c r="F30" s="21"/>
      <c r="G30" s="21"/>
    </row>
    <row r="31" s="2" customFormat="1" ht="17" customHeight="1" spans="1:7">
      <c r="A31" s="21" t="s">
        <v>46</v>
      </c>
      <c r="B31" s="22" t="s">
        <v>387</v>
      </c>
      <c r="C31" s="22" t="s">
        <v>149</v>
      </c>
      <c r="D31" s="21" t="s">
        <v>384</v>
      </c>
      <c r="E31" s="23">
        <v>10000</v>
      </c>
      <c r="F31" s="21"/>
      <c r="G31" s="21"/>
    </row>
    <row r="32" s="2" customFormat="1" ht="17" customHeight="1" spans="1:7">
      <c r="A32" s="21" t="s">
        <v>46</v>
      </c>
      <c r="B32" s="22" t="s">
        <v>387</v>
      </c>
      <c r="C32" s="22" t="s">
        <v>149</v>
      </c>
      <c r="D32" s="21" t="s">
        <v>384</v>
      </c>
      <c r="E32" s="23">
        <v>50000</v>
      </c>
      <c r="F32" s="21"/>
      <c r="G32" s="21"/>
    </row>
    <row r="33" s="2" customFormat="1" ht="17" customHeight="1" spans="1:7">
      <c r="A33" s="21" t="s">
        <v>46</v>
      </c>
      <c r="B33" s="22" t="s">
        <v>387</v>
      </c>
      <c r="C33" s="22" t="s">
        <v>149</v>
      </c>
      <c r="D33" s="21" t="s">
        <v>384</v>
      </c>
      <c r="E33" s="23">
        <v>20000</v>
      </c>
      <c r="F33" s="21"/>
      <c r="G33" s="21"/>
    </row>
    <row r="34" s="2" customFormat="1" ht="17" customHeight="1" spans="1:7">
      <c r="A34" s="21" t="s">
        <v>46</v>
      </c>
      <c r="B34" s="22" t="s">
        <v>387</v>
      </c>
      <c r="C34" s="22" t="s">
        <v>149</v>
      </c>
      <c r="D34" s="21" t="s">
        <v>384</v>
      </c>
      <c r="E34" s="23">
        <v>40000</v>
      </c>
      <c r="F34" s="21"/>
      <c r="G34" s="21"/>
    </row>
    <row r="35" s="2" customFormat="1" ht="17" customHeight="1" spans="1:7">
      <c r="A35" s="21" t="s">
        <v>46</v>
      </c>
      <c r="B35" s="22" t="s">
        <v>387</v>
      </c>
      <c r="C35" s="22" t="s">
        <v>149</v>
      </c>
      <c r="D35" s="21" t="s">
        <v>384</v>
      </c>
      <c r="E35" s="23">
        <v>79270</v>
      </c>
      <c r="F35" s="21"/>
      <c r="G35" s="21"/>
    </row>
    <row r="36" s="2" customFormat="1" ht="17" customHeight="1" spans="1:7">
      <c r="A36" s="21" t="s">
        <v>46</v>
      </c>
      <c r="B36" s="22" t="s">
        <v>387</v>
      </c>
      <c r="C36" s="22" t="s">
        <v>149</v>
      </c>
      <c r="D36" s="21" t="s">
        <v>384</v>
      </c>
      <c r="E36" s="23">
        <v>20000</v>
      </c>
      <c r="F36" s="21"/>
      <c r="G36" s="21"/>
    </row>
    <row r="37" s="2" customFormat="1" ht="17" customHeight="1" spans="1:7">
      <c r="A37" s="21" t="s">
        <v>46</v>
      </c>
      <c r="B37" s="22" t="s">
        <v>387</v>
      </c>
      <c r="C37" s="22" t="s">
        <v>149</v>
      </c>
      <c r="D37" s="21" t="s">
        <v>384</v>
      </c>
      <c r="E37" s="23">
        <v>29940</v>
      </c>
      <c r="F37" s="21"/>
      <c r="G37" s="21"/>
    </row>
    <row r="38" s="2" customFormat="1" ht="17" customHeight="1" spans="1:7">
      <c r="A38" s="21" t="s">
        <v>46</v>
      </c>
      <c r="B38" s="22" t="s">
        <v>387</v>
      </c>
      <c r="C38" s="22" t="s">
        <v>149</v>
      </c>
      <c r="D38" s="21" t="s">
        <v>384</v>
      </c>
      <c r="E38" s="23">
        <v>9600</v>
      </c>
      <c r="F38" s="21"/>
      <c r="G38" s="21"/>
    </row>
    <row r="39" s="2" customFormat="1" ht="17" customHeight="1" spans="1:7">
      <c r="A39" s="21" t="s">
        <v>46</v>
      </c>
      <c r="B39" s="22" t="s">
        <v>387</v>
      </c>
      <c r="C39" s="22" t="s">
        <v>149</v>
      </c>
      <c r="D39" s="21" t="s">
        <v>384</v>
      </c>
      <c r="E39" s="23">
        <v>7200</v>
      </c>
      <c r="F39" s="21"/>
      <c r="G39" s="21"/>
    </row>
    <row r="40" s="2" customFormat="1" ht="17" customHeight="1" spans="1:7">
      <c r="A40" s="21" t="s">
        <v>46</v>
      </c>
      <c r="B40" s="22" t="s">
        <v>387</v>
      </c>
      <c r="C40" s="22" t="s">
        <v>158</v>
      </c>
      <c r="D40" s="21" t="s">
        <v>384</v>
      </c>
      <c r="E40" s="23">
        <v>15500</v>
      </c>
      <c r="F40" s="21"/>
      <c r="G40" s="21"/>
    </row>
    <row r="41" s="2" customFormat="1" ht="17" customHeight="1" spans="1:7">
      <c r="A41" s="21" t="s">
        <v>46</v>
      </c>
      <c r="B41" s="22" t="s">
        <v>387</v>
      </c>
      <c r="C41" s="22" t="s">
        <v>158</v>
      </c>
      <c r="D41" s="21" t="s">
        <v>384</v>
      </c>
      <c r="E41" s="23">
        <v>4500</v>
      </c>
      <c r="F41" s="21"/>
      <c r="G41" s="21"/>
    </row>
    <row r="42" s="2" customFormat="1" ht="17" customHeight="1" spans="1:7">
      <c r="A42" s="21" t="s">
        <v>46</v>
      </c>
      <c r="B42" s="22" t="s">
        <v>388</v>
      </c>
      <c r="C42" s="22" t="s">
        <v>160</v>
      </c>
      <c r="D42" s="21" t="s">
        <v>384</v>
      </c>
      <c r="E42" s="23">
        <v>363264</v>
      </c>
      <c r="F42" s="21"/>
      <c r="G42" s="21"/>
    </row>
    <row r="43" s="2" customFormat="1" ht="17" customHeight="1" spans="1:7">
      <c r="A43" s="21" t="s">
        <v>46</v>
      </c>
      <c r="B43" s="22" t="s">
        <v>388</v>
      </c>
      <c r="C43" s="22" t="s">
        <v>160</v>
      </c>
      <c r="D43" s="21" t="s">
        <v>384</v>
      </c>
      <c r="E43" s="23">
        <v>178921.07</v>
      </c>
      <c r="F43" s="21"/>
      <c r="G43" s="21"/>
    </row>
    <row r="44" s="2" customFormat="1" ht="17" customHeight="1" spans="1:7">
      <c r="A44" s="21" t="s">
        <v>46</v>
      </c>
      <c r="B44" s="22" t="s">
        <v>389</v>
      </c>
      <c r="C44" s="22" t="s">
        <v>163</v>
      </c>
      <c r="D44" s="21" t="s">
        <v>384</v>
      </c>
      <c r="E44" s="23">
        <v>352104</v>
      </c>
      <c r="F44" s="21"/>
      <c r="G44" s="21"/>
    </row>
    <row r="45" s="2" customFormat="1" ht="17" customHeight="1" spans="1:7">
      <c r="A45" s="21" t="s">
        <v>46</v>
      </c>
      <c r="B45" s="22" t="s">
        <v>389</v>
      </c>
      <c r="C45" s="22" t="s">
        <v>163</v>
      </c>
      <c r="D45" s="21" t="s">
        <v>384</v>
      </c>
      <c r="E45" s="23">
        <v>42060</v>
      </c>
      <c r="F45" s="21"/>
      <c r="G45" s="21"/>
    </row>
    <row r="46" s="2" customFormat="1" ht="17" customHeight="1" spans="1:7">
      <c r="A46" s="21" t="s">
        <v>46</v>
      </c>
      <c r="B46" s="22" t="s">
        <v>389</v>
      </c>
      <c r="C46" s="22" t="s">
        <v>163</v>
      </c>
      <c r="D46" s="21" t="s">
        <v>384</v>
      </c>
      <c r="E46" s="23">
        <v>2700</v>
      </c>
      <c r="F46" s="21"/>
      <c r="G46" s="21"/>
    </row>
    <row r="47" s="2" customFormat="1" ht="17" customHeight="1" spans="1:7">
      <c r="A47" s="21" t="s">
        <v>46</v>
      </c>
      <c r="B47" s="22" t="s">
        <v>389</v>
      </c>
      <c r="C47" s="22" t="s">
        <v>163</v>
      </c>
      <c r="D47" s="21" t="s">
        <v>384</v>
      </c>
      <c r="E47" s="23">
        <v>270000</v>
      </c>
      <c r="F47" s="21"/>
      <c r="G47" s="21"/>
    </row>
    <row r="48" s="2" customFormat="1" ht="17" customHeight="1" spans="1:7">
      <c r="A48" s="21" t="s">
        <v>46</v>
      </c>
      <c r="B48" s="22" t="s">
        <v>389</v>
      </c>
      <c r="C48" s="22" t="s">
        <v>163</v>
      </c>
      <c r="D48" s="21" t="s">
        <v>384</v>
      </c>
      <c r="E48" s="23">
        <v>138360</v>
      </c>
      <c r="F48" s="21"/>
      <c r="G48" s="21"/>
    </row>
    <row r="49" s="2" customFormat="1" ht="17" customHeight="1" spans="1:7">
      <c r="A49" s="21" t="s">
        <v>46</v>
      </c>
      <c r="B49" s="22" t="s">
        <v>389</v>
      </c>
      <c r="C49" s="22" t="s">
        <v>168</v>
      </c>
      <c r="D49" s="21" t="s">
        <v>384</v>
      </c>
      <c r="E49" s="23">
        <v>108108</v>
      </c>
      <c r="F49" s="21"/>
      <c r="G49" s="21"/>
    </row>
    <row r="50" s="2" customFormat="1" ht="17" customHeight="1" spans="1:7">
      <c r="A50" s="21" t="s">
        <v>46</v>
      </c>
      <c r="B50" s="22" t="s">
        <v>389</v>
      </c>
      <c r="C50" s="22" t="s">
        <v>168</v>
      </c>
      <c r="D50" s="21" t="s">
        <v>384</v>
      </c>
      <c r="E50" s="23">
        <v>32292</v>
      </c>
      <c r="F50" s="21"/>
      <c r="G50" s="21"/>
    </row>
    <row r="51" s="2" customFormat="1" ht="17" customHeight="1" spans="1:7">
      <c r="A51" s="21" t="s">
        <v>46</v>
      </c>
      <c r="B51" s="22" t="s">
        <v>389</v>
      </c>
      <c r="C51" s="22" t="s">
        <v>168</v>
      </c>
      <c r="D51" s="21" t="s">
        <v>384</v>
      </c>
      <c r="E51" s="23">
        <v>21600</v>
      </c>
      <c r="F51" s="21"/>
      <c r="G51" s="21"/>
    </row>
    <row r="52" s="2" customFormat="1" ht="17" customHeight="1" spans="1:7">
      <c r="A52" s="21" t="s">
        <v>46</v>
      </c>
      <c r="B52" s="22" t="s">
        <v>390</v>
      </c>
      <c r="C52" s="22" t="s">
        <v>170</v>
      </c>
      <c r="D52" s="21" t="s">
        <v>384</v>
      </c>
      <c r="E52" s="23">
        <v>252000</v>
      </c>
      <c r="F52" s="21"/>
      <c r="G52" s="21"/>
    </row>
    <row r="53" s="2" customFormat="1" ht="17" customHeight="1" spans="1:7">
      <c r="A53" s="21" t="s">
        <v>46</v>
      </c>
      <c r="B53" s="22" t="s">
        <v>391</v>
      </c>
      <c r="C53" s="22" t="s">
        <v>114</v>
      </c>
      <c r="D53" s="21" t="s">
        <v>384</v>
      </c>
      <c r="E53" s="23">
        <v>170000</v>
      </c>
      <c r="F53" s="21"/>
      <c r="G53" s="21"/>
    </row>
    <row r="54" s="2" customFormat="1" ht="17" customHeight="1" spans="1:7">
      <c r="A54" s="21" t="s">
        <v>46</v>
      </c>
      <c r="B54" s="22" t="s">
        <v>392</v>
      </c>
      <c r="C54" s="22" t="s">
        <v>174</v>
      </c>
      <c r="D54" s="21" t="s">
        <v>384</v>
      </c>
      <c r="E54" s="23">
        <v>299400</v>
      </c>
      <c r="F54" s="21"/>
      <c r="G54" s="21"/>
    </row>
    <row r="55" s="2" customFormat="1" ht="17" customHeight="1" spans="1:7">
      <c r="A55" s="21" t="s">
        <v>46</v>
      </c>
      <c r="B55" s="22" t="s">
        <v>393</v>
      </c>
      <c r="C55" s="22" t="s">
        <v>80</v>
      </c>
      <c r="D55" s="21" t="s">
        <v>384</v>
      </c>
      <c r="E55" s="23">
        <v>632772</v>
      </c>
      <c r="F55" s="21"/>
      <c r="G55" s="21"/>
    </row>
    <row r="56" s="2" customFormat="1" ht="17" customHeight="1" spans="1:7">
      <c r="A56" s="21" t="s">
        <v>46</v>
      </c>
      <c r="B56" s="22" t="s">
        <v>394</v>
      </c>
      <c r="C56" s="22" t="s">
        <v>178</v>
      </c>
      <c r="D56" s="21" t="s">
        <v>384</v>
      </c>
      <c r="E56" s="23">
        <v>1572516</v>
      </c>
      <c r="F56" s="21"/>
      <c r="G56" s="21"/>
    </row>
    <row r="57" s="2" customFormat="1" ht="17" customHeight="1" spans="1:7">
      <c r="A57" s="21" t="s">
        <v>46</v>
      </c>
      <c r="B57" s="22" t="s">
        <v>394</v>
      </c>
      <c r="C57" s="22" t="s">
        <v>178</v>
      </c>
      <c r="D57" s="21" t="s">
        <v>384</v>
      </c>
      <c r="E57" s="23">
        <v>2039184</v>
      </c>
      <c r="F57" s="21"/>
      <c r="G57" s="21"/>
    </row>
    <row r="58" s="2" customFormat="1" ht="17" customHeight="1" spans="1:7">
      <c r="A58" s="21" t="s">
        <v>46</v>
      </c>
      <c r="B58" s="22" t="s">
        <v>394</v>
      </c>
      <c r="C58" s="22" t="s">
        <v>178</v>
      </c>
      <c r="D58" s="21" t="s">
        <v>384</v>
      </c>
      <c r="E58" s="23">
        <v>131043</v>
      </c>
      <c r="F58" s="21"/>
      <c r="G58" s="21"/>
    </row>
    <row r="59" s="2" customFormat="1" ht="17" customHeight="1" spans="1:7">
      <c r="A59" s="21" t="s">
        <v>46</v>
      </c>
      <c r="B59" s="22" t="s">
        <v>394</v>
      </c>
      <c r="C59" s="22" t="s">
        <v>178</v>
      </c>
      <c r="D59" s="21" t="s">
        <v>384</v>
      </c>
      <c r="E59" s="23">
        <v>9300</v>
      </c>
      <c r="F59" s="24"/>
      <c r="G59" s="24"/>
    </row>
    <row r="60" s="2" customFormat="1" ht="17" customHeight="1" spans="1:7">
      <c r="A60" s="21" t="s">
        <v>46</v>
      </c>
      <c r="B60" s="25" t="s">
        <v>395</v>
      </c>
      <c r="C60" s="25" t="s">
        <v>180</v>
      </c>
      <c r="D60" s="21" t="s">
        <v>384</v>
      </c>
      <c r="E60" s="26">
        <v>203000</v>
      </c>
      <c r="F60" s="24"/>
      <c r="G60" s="24"/>
    </row>
    <row r="61" s="2" customFormat="1" ht="17" customHeight="1" spans="1:7">
      <c r="A61" s="21" t="s">
        <v>46</v>
      </c>
      <c r="B61" s="27" t="s">
        <v>188</v>
      </c>
      <c r="C61" s="22" t="s">
        <v>190</v>
      </c>
      <c r="D61" s="21" t="s">
        <v>384</v>
      </c>
      <c r="E61" s="28">
        <v>216110</v>
      </c>
      <c r="F61" s="24"/>
      <c r="G61" s="24"/>
    </row>
    <row r="62" s="2" customFormat="1" ht="17" customHeight="1" spans="1:7">
      <c r="A62" s="21" t="s">
        <v>46</v>
      </c>
      <c r="B62" s="27" t="s">
        <v>188</v>
      </c>
      <c r="C62" s="22" t="s">
        <v>190</v>
      </c>
      <c r="D62" s="21" t="s">
        <v>384</v>
      </c>
      <c r="E62" s="28">
        <v>93890</v>
      </c>
      <c r="F62" s="24"/>
      <c r="G62" s="24"/>
    </row>
    <row r="63" s="2" customFormat="1" ht="17" customHeight="1" spans="1:7">
      <c r="A63" s="21" t="s">
        <v>46</v>
      </c>
      <c r="B63" s="27" t="s">
        <v>188</v>
      </c>
      <c r="C63" s="22" t="s">
        <v>190</v>
      </c>
      <c r="D63" s="21" t="s">
        <v>384</v>
      </c>
      <c r="E63" s="28">
        <v>90000</v>
      </c>
      <c r="F63" s="24"/>
      <c r="G63" s="24"/>
    </row>
    <row r="64" s="2" customFormat="1" ht="17" customHeight="1" spans="1:7">
      <c r="A64" s="21" t="s">
        <v>46</v>
      </c>
      <c r="B64" s="27" t="s">
        <v>192</v>
      </c>
      <c r="C64" s="22" t="s">
        <v>194</v>
      </c>
      <c r="D64" s="21" t="s">
        <v>384</v>
      </c>
      <c r="E64" s="28">
        <v>180000</v>
      </c>
      <c r="F64" s="24"/>
      <c r="G64" s="24"/>
    </row>
    <row r="65" s="2" customFormat="1" ht="17" customHeight="1" spans="1:7">
      <c r="A65" s="21" t="s">
        <v>46</v>
      </c>
      <c r="B65" s="27" t="s">
        <v>195</v>
      </c>
      <c r="C65" s="22" t="s">
        <v>197</v>
      </c>
      <c r="D65" s="21" t="s">
        <v>384</v>
      </c>
      <c r="E65" s="28">
        <v>120000</v>
      </c>
      <c r="F65" s="24"/>
      <c r="G65" s="24"/>
    </row>
    <row r="66" s="2" customFormat="1" ht="17" customHeight="1" spans="1:7">
      <c r="A66" s="21" t="s">
        <v>46</v>
      </c>
      <c r="B66" s="29" t="s">
        <v>188</v>
      </c>
      <c r="C66" s="22" t="s">
        <v>199</v>
      </c>
      <c r="D66" s="21" t="s">
        <v>384</v>
      </c>
      <c r="E66" s="28">
        <v>100000</v>
      </c>
      <c r="F66" s="24"/>
      <c r="G66" s="24"/>
    </row>
    <row r="67" s="2" customFormat="1" ht="17" customHeight="1" spans="1:7">
      <c r="A67" s="30" t="s">
        <v>32</v>
      </c>
      <c r="B67" s="31" t="s">
        <v>396</v>
      </c>
      <c r="C67" s="31"/>
      <c r="D67" s="32"/>
      <c r="E67" s="33">
        <f>SUM(E8:E66)</f>
        <v>10112112.46</v>
      </c>
      <c r="F67" s="24"/>
      <c r="G67" s="24"/>
    </row>
  </sheetData>
  <mergeCells count="11">
    <mergeCell ref="A2:G2"/>
    <mergeCell ref="A3:D3"/>
    <mergeCell ref="E4:G4"/>
    <mergeCell ref="A67:D67"/>
    <mergeCell ref="A4:A6"/>
    <mergeCell ref="B4:B6"/>
    <mergeCell ref="C4:C6"/>
    <mergeCell ref="D4:D6"/>
    <mergeCell ref="E5:E6"/>
    <mergeCell ref="F5:F6"/>
    <mergeCell ref="G5:G6"/>
  </mergeCells>
  <printOptions horizontalCentered="1" verticalCentered="1"/>
  <pageMargins left="0.751388888888889" right="0.751388888888889" top="1" bottom="1" header="0.5" footer="0.5"/>
  <pageSetup paperSize="9" scale="75" orientation="landscape" horizontalDpi="600"/>
  <headerFooter/>
  <ignoredErrors>
    <ignoredError sqref="E67" formulaRange="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A3" sqref="$A3:$XFD3"/>
    </sheetView>
  </sheetViews>
  <sheetFormatPr defaultColWidth="8" defaultRowHeight="14.25" customHeight="1"/>
  <cols>
    <col min="1" max="1" width="9.875" customWidth="1"/>
    <col min="2" max="2" width="26.625" customWidth="1"/>
    <col min="3" max="5" width="11.875" customWidth="1"/>
    <col min="6" max="6" width="8.5" customWidth="1"/>
    <col min="7" max="7" width="8.375" customWidth="1"/>
    <col min="8" max="8" width="7.5" customWidth="1"/>
    <col min="9" max="10" width="5.25" customWidth="1"/>
    <col min="11" max="11" width="8.375" customWidth="1"/>
    <col min="12" max="12" width="6.5" customWidth="1"/>
    <col min="13" max="13" width="8.375" customWidth="1"/>
    <col min="14" max="14" width="5.125" customWidth="1"/>
    <col min="15" max="15" width="6.25" customWidth="1"/>
    <col min="16" max="16" width="7" customWidth="1"/>
    <col min="17" max="17" width="8.5" customWidth="1"/>
    <col min="18" max="18" width="8.375" customWidth="1"/>
    <col min="19" max="19" width="10" customWidth="1"/>
  </cols>
  <sheetData>
    <row r="1" ht="18" customHeight="1" spans="1:19">
      <c r="A1" s="187"/>
      <c r="J1" s="188"/>
      <c r="R1" s="4" t="s">
        <v>28</v>
      </c>
    </row>
    <row r="2" ht="36" customHeight="1" spans="1:19">
      <c r="A2" s="189" t="s">
        <v>29</v>
      </c>
      <c r="B2" s="34"/>
      <c r="C2" s="34"/>
      <c r="D2" s="34"/>
      <c r="E2" s="34"/>
      <c r="F2" s="34"/>
      <c r="G2" s="34"/>
      <c r="H2" s="34"/>
      <c r="I2" s="34"/>
      <c r="J2" s="71"/>
      <c r="K2" s="34"/>
      <c r="L2" s="34"/>
      <c r="M2" s="34"/>
      <c r="N2" s="34"/>
      <c r="O2" s="34"/>
      <c r="P2" s="34"/>
      <c r="Q2" s="34"/>
      <c r="R2" s="34"/>
      <c r="S2" s="34"/>
    </row>
    <row r="3" s="1" customFormat="1" ht="20.25" customHeight="1" spans="1:19">
      <c r="A3" s="118" t="s">
        <v>2</v>
      </c>
      <c r="B3" s="8"/>
      <c r="C3" s="8"/>
      <c r="D3" s="8"/>
      <c r="E3" s="8"/>
      <c r="F3" s="8"/>
      <c r="G3" s="8"/>
      <c r="H3" s="8"/>
      <c r="I3" s="8"/>
      <c r="J3" s="190"/>
      <c r="K3" s="8"/>
      <c r="L3" s="8"/>
      <c r="M3" s="8"/>
      <c r="N3" s="4"/>
      <c r="O3" s="4"/>
      <c r="P3" s="4"/>
      <c r="Q3" s="4"/>
      <c r="R3" s="4" t="s">
        <v>3</v>
      </c>
      <c r="S3" s="4" t="s">
        <v>3</v>
      </c>
    </row>
    <row r="4" ht="29" customHeight="1" spans="1:19">
      <c r="A4" s="191" t="s">
        <v>30</v>
      </c>
      <c r="B4" s="192" t="s">
        <v>31</v>
      </c>
      <c r="C4" s="192" t="s">
        <v>32</v>
      </c>
      <c r="D4" s="193" t="s">
        <v>33</v>
      </c>
      <c r="E4" s="194"/>
      <c r="F4" s="194"/>
      <c r="G4" s="194"/>
      <c r="H4" s="194"/>
      <c r="I4" s="194"/>
      <c r="J4" s="195"/>
      <c r="K4" s="194"/>
      <c r="L4" s="194"/>
      <c r="M4" s="194"/>
      <c r="N4" s="196"/>
      <c r="O4" s="196" t="s">
        <v>21</v>
      </c>
      <c r="P4" s="196"/>
      <c r="Q4" s="196"/>
      <c r="R4" s="196"/>
      <c r="S4" s="196"/>
    </row>
    <row r="5" ht="29" customHeight="1" spans="1:19">
      <c r="A5" s="197"/>
      <c r="B5" s="198"/>
      <c r="C5" s="198"/>
      <c r="D5" s="198" t="s">
        <v>34</v>
      </c>
      <c r="E5" s="198" t="s">
        <v>35</v>
      </c>
      <c r="F5" s="198" t="s">
        <v>36</v>
      </c>
      <c r="G5" s="198" t="s">
        <v>37</v>
      </c>
      <c r="H5" s="198" t="s">
        <v>38</v>
      </c>
      <c r="I5" s="199" t="s">
        <v>39</v>
      </c>
      <c r="J5" s="200"/>
      <c r="K5" s="199" t="s">
        <v>40</v>
      </c>
      <c r="L5" s="199" t="s">
        <v>41</v>
      </c>
      <c r="M5" s="199" t="s">
        <v>42</v>
      </c>
      <c r="N5" s="201" t="s">
        <v>43</v>
      </c>
      <c r="O5" s="202" t="s">
        <v>34</v>
      </c>
      <c r="P5" s="202" t="s">
        <v>35</v>
      </c>
      <c r="Q5" s="202" t="s">
        <v>36</v>
      </c>
      <c r="R5" s="202" t="s">
        <v>37</v>
      </c>
      <c r="S5" s="202" t="s">
        <v>44</v>
      </c>
    </row>
    <row r="6" ht="29.25" customHeight="1" spans="1:19">
      <c r="A6" s="203"/>
      <c r="B6" s="204"/>
      <c r="C6" s="204"/>
      <c r="D6" s="204"/>
      <c r="E6" s="204"/>
      <c r="F6" s="204"/>
      <c r="G6" s="204"/>
      <c r="H6" s="204"/>
      <c r="I6" s="205" t="s">
        <v>34</v>
      </c>
      <c r="J6" s="205" t="s">
        <v>45</v>
      </c>
      <c r="K6" s="205" t="s">
        <v>40</v>
      </c>
      <c r="L6" s="205" t="s">
        <v>41</v>
      </c>
      <c r="M6" s="205" t="s">
        <v>42</v>
      </c>
      <c r="N6" s="205" t="s">
        <v>43</v>
      </c>
      <c r="O6" s="205"/>
      <c r="P6" s="205"/>
      <c r="Q6" s="205"/>
      <c r="R6" s="205"/>
      <c r="S6" s="205"/>
    </row>
    <row r="7" ht="29" customHeight="1" spans="1:19">
      <c r="A7" s="206">
        <v>1</v>
      </c>
      <c r="B7" s="20">
        <v>2</v>
      </c>
      <c r="C7" s="20">
        <v>3</v>
      </c>
      <c r="D7" s="20">
        <v>4</v>
      </c>
      <c r="E7" s="206">
        <v>5</v>
      </c>
      <c r="F7" s="20">
        <v>6</v>
      </c>
      <c r="G7" s="20">
        <v>7</v>
      </c>
      <c r="H7" s="206">
        <v>8</v>
      </c>
      <c r="I7" s="20">
        <v>9</v>
      </c>
      <c r="J7" s="36">
        <v>10</v>
      </c>
      <c r="K7" s="36">
        <v>11</v>
      </c>
      <c r="L7" s="207">
        <v>12</v>
      </c>
      <c r="M7" s="36">
        <v>13</v>
      </c>
      <c r="N7" s="36">
        <v>14</v>
      </c>
      <c r="O7" s="36">
        <v>15</v>
      </c>
      <c r="P7" s="36">
        <v>16</v>
      </c>
      <c r="Q7" s="36">
        <v>17</v>
      </c>
      <c r="R7" s="36">
        <v>18</v>
      </c>
      <c r="S7" s="36">
        <v>19</v>
      </c>
    </row>
    <row r="8" ht="29" customHeight="1" spans="1:19">
      <c r="A8" s="165">
        <v>101</v>
      </c>
      <c r="B8" s="22" t="s">
        <v>46</v>
      </c>
      <c r="C8" s="146">
        <v>10112112.46</v>
      </c>
      <c r="D8" s="146">
        <v>10112112.46</v>
      </c>
      <c r="E8" s="146">
        <v>10112112.46</v>
      </c>
      <c r="F8" s="20"/>
      <c r="G8" s="20"/>
      <c r="H8" s="206"/>
      <c r="I8" s="20"/>
      <c r="J8" s="36"/>
      <c r="K8" s="36"/>
      <c r="L8" s="207"/>
      <c r="M8" s="36"/>
      <c r="N8" s="36"/>
      <c r="O8" s="36"/>
      <c r="P8" s="36"/>
      <c r="Q8" s="36"/>
      <c r="R8" s="36"/>
      <c r="S8" s="36"/>
    </row>
    <row r="9" ht="29" customHeight="1" spans="1:19">
      <c r="A9" s="166">
        <v>101001</v>
      </c>
      <c r="B9" s="167" t="s">
        <v>46</v>
      </c>
      <c r="C9" s="146">
        <v>10112112.46</v>
      </c>
      <c r="D9" s="146">
        <v>10112112.46</v>
      </c>
      <c r="E9" s="146">
        <v>10112112.46</v>
      </c>
      <c r="F9" s="148"/>
      <c r="G9" s="148"/>
      <c r="H9" s="148"/>
      <c r="I9" s="148"/>
      <c r="J9" s="148"/>
      <c r="K9" s="148"/>
      <c r="L9" s="148"/>
      <c r="M9" s="148"/>
      <c r="N9" s="148"/>
      <c r="O9" s="148"/>
      <c r="P9" s="148"/>
      <c r="Q9" s="148"/>
      <c r="R9" s="148"/>
      <c r="S9" s="148"/>
    </row>
    <row r="10" ht="29" customHeight="1" spans="1:19">
      <c r="A10" s="170" t="s">
        <v>32</v>
      </c>
      <c r="B10" s="170"/>
      <c r="C10" s="146">
        <v>10112112.46</v>
      </c>
      <c r="D10" s="146">
        <v>10112112.46</v>
      </c>
      <c r="E10" s="146">
        <v>10112112.46</v>
      </c>
      <c r="F10" s="148"/>
      <c r="G10" s="148"/>
      <c r="H10" s="148"/>
      <c r="I10" s="148"/>
      <c r="J10" s="148"/>
      <c r="K10" s="148"/>
      <c r="L10" s="148"/>
      <c r="M10" s="148"/>
      <c r="N10" s="148"/>
      <c r="O10" s="148"/>
      <c r="P10" s="148"/>
      <c r="Q10" s="148"/>
      <c r="R10" s="148"/>
      <c r="S10" s="148"/>
    </row>
  </sheetData>
  <mergeCells count="21">
    <mergeCell ref="R1:S1"/>
    <mergeCell ref="A2:S2"/>
    <mergeCell ref="A3:D3"/>
    <mergeCell ref="R3:S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751388888888889" right="0.751388888888889" top="1" bottom="1" header="0.5" footer="0.5"/>
  <pageSetup paperSize="9" scale="75"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8"/>
  <sheetViews>
    <sheetView showZeros="0" workbookViewId="0">
      <pane ySplit="1" topLeftCell="A2" activePane="bottomLeft" state="frozen"/>
      <selection/>
      <selection pane="bottomLeft" activeCell="D23" sqref="D23"/>
    </sheetView>
  </sheetViews>
  <sheetFormatPr defaultColWidth="9.14166666666667" defaultRowHeight="14.25" customHeight="1"/>
  <cols>
    <col min="1" max="1" width="14.275" customWidth="1"/>
    <col min="2" max="2" width="36.75" customWidth="1"/>
    <col min="3" max="4" width="11.75" customWidth="1"/>
    <col min="5" max="6" width="10.875" customWidth="1"/>
    <col min="7" max="7" width="8.125" customWidth="1"/>
    <col min="8" max="8" width="9.25" customWidth="1"/>
    <col min="9" max="9" width="11.75" customWidth="1"/>
    <col min="10" max="10" width="8" customWidth="1"/>
    <col min="11" max="11" width="5.625" customWidth="1"/>
    <col min="12" max="12" width="10.875" customWidth="1"/>
    <col min="13" max="13" width="7.875" customWidth="1"/>
    <col min="14" max="14" width="9.375" customWidth="1"/>
    <col min="15" max="15" width="5.5" customWidth="1"/>
  </cols>
  <sheetData>
    <row r="1" s="1" customFormat="1" ht="18" customHeight="1" spans="1:15">
      <c r="O1" s="79" t="s">
        <v>47</v>
      </c>
    </row>
    <row r="2" ht="28.5" customHeight="1" spans="1:15">
      <c r="A2" s="34" t="s">
        <v>48</v>
      </c>
      <c r="B2" s="34"/>
      <c r="C2" s="34"/>
      <c r="D2" s="34"/>
      <c r="E2" s="34"/>
      <c r="F2" s="34"/>
      <c r="G2" s="34"/>
      <c r="H2" s="34"/>
      <c r="I2" s="34"/>
      <c r="J2" s="34"/>
      <c r="K2" s="34"/>
      <c r="L2" s="34"/>
      <c r="M2" s="34"/>
      <c r="N2" s="34"/>
      <c r="O2" s="34"/>
    </row>
    <row r="3" s="1" customFormat="1" ht="15" customHeight="1" spans="1:15">
      <c r="A3" s="126" t="s">
        <v>2</v>
      </c>
      <c r="B3" s="127"/>
      <c r="C3" s="82"/>
      <c r="D3" s="82"/>
      <c r="E3" s="82"/>
      <c r="F3" s="82"/>
      <c r="G3" s="8"/>
      <c r="H3" s="82"/>
      <c r="I3" s="82"/>
      <c r="J3" s="8"/>
      <c r="K3" s="82"/>
      <c r="L3" s="82"/>
      <c r="M3" s="8"/>
      <c r="N3" s="8"/>
      <c r="O3" s="79" t="s">
        <v>3</v>
      </c>
    </row>
    <row r="4" ht="18.75" customHeight="1" spans="1:15">
      <c r="A4" s="10" t="s">
        <v>49</v>
      </c>
      <c r="B4" s="10" t="s">
        <v>50</v>
      </c>
      <c r="C4" s="16" t="s">
        <v>32</v>
      </c>
      <c r="D4" s="86" t="s">
        <v>35</v>
      </c>
      <c r="E4" s="86"/>
      <c r="F4" s="86"/>
      <c r="G4" s="186" t="s">
        <v>36</v>
      </c>
      <c r="H4" s="10" t="s">
        <v>37</v>
      </c>
      <c r="I4" s="10" t="s">
        <v>51</v>
      </c>
      <c r="J4" s="11" t="s">
        <v>52</v>
      </c>
      <c r="K4" s="97" t="s">
        <v>53</v>
      </c>
      <c r="L4" s="97" t="s">
        <v>54</v>
      </c>
      <c r="M4" s="97" t="s">
        <v>55</v>
      </c>
      <c r="N4" s="97" t="s">
        <v>56</v>
      </c>
      <c r="O4" s="100" t="s">
        <v>57</v>
      </c>
    </row>
    <row r="5" ht="30" customHeight="1" spans="1:15">
      <c r="A5" s="19"/>
      <c r="B5" s="19"/>
      <c r="C5" s="19"/>
      <c r="D5" s="86" t="s">
        <v>34</v>
      </c>
      <c r="E5" s="86" t="s">
        <v>58</v>
      </c>
      <c r="F5" s="86" t="s">
        <v>59</v>
      </c>
      <c r="G5" s="19"/>
      <c r="H5" s="19"/>
      <c r="I5" s="19"/>
      <c r="J5" s="86" t="s">
        <v>34</v>
      </c>
      <c r="K5" s="108" t="s">
        <v>53</v>
      </c>
      <c r="L5" s="108" t="s">
        <v>54</v>
      </c>
      <c r="M5" s="108" t="s">
        <v>55</v>
      </c>
      <c r="N5" s="108" t="s">
        <v>56</v>
      </c>
      <c r="O5" s="108" t="s">
        <v>57</v>
      </c>
    </row>
    <row r="6" ht="21" customHeight="1" spans="1:15">
      <c r="A6" s="86">
        <v>1</v>
      </c>
      <c r="B6" s="86">
        <v>2</v>
      </c>
      <c r="C6" s="86">
        <v>3</v>
      </c>
      <c r="D6" s="86">
        <v>4</v>
      </c>
      <c r="E6" s="86">
        <v>5</v>
      </c>
      <c r="F6" s="86">
        <v>6</v>
      </c>
      <c r="G6" s="86">
        <v>7</v>
      </c>
      <c r="H6" s="73">
        <v>8</v>
      </c>
      <c r="I6" s="73">
        <v>9</v>
      </c>
      <c r="J6" s="73">
        <v>10</v>
      </c>
      <c r="K6" s="73">
        <v>11</v>
      </c>
      <c r="L6" s="73">
        <v>12</v>
      </c>
      <c r="M6" s="73">
        <v>13</v>
      </c>
      <c r="N6" s="73">
        <v>14</v>
      </c>
      <c r="O6" s="86">
        <v>15</v>
      </c>
    </row>
    <row r="7" ht="21" customHeight="1" spans="1:15">
      <c r="A7" s="165">
        <v>201</v>
      </c>
      <c r="B7" s="22" t="s">
        <v>60</v>
      </c>
      <c r="C7" s="146">
        <v>7379102.83</v>
      </c>
      <c r="D7" s="146">
        <v>7379102.83</v>
      </c>
      <c r="E7" s="146">
        <v>6579102.83</v>
      </c>
      <c r="F7" s="146">
        <v>800000</v>
      </c>
      <c r="G7" s="86"/>
      <c r="H7" s="73"/>
      <c r="I7" s="73"/>
      <c r="J7" s="73"/>
      <c r="K7" s="73"/>
      <c r="L7" s="73"/>
      <c r="M7" s="73"/>
      <c r="N7" s="73"/>
      <c r="O7" s="86"/>
    </row>
    <row r="8" ht="21" customHeight="1" spans="1:15">
      <c r="A8" s="166">
        <v>20103</v>
      </c>
      <c r="B8" s="167" t="s">
        <v>61</v>
      </c>
      <c r="C8" s="146">
        <v>7379102.83</v>
      </c>
      <c r="D8" s="146">
        <v>7379102.83</v>
      </c>
      <c r="E8" s="146">
        <v>6579102.83</v>
      </c>
      <c r="F8" s="146">
        <v>800000</v>
      </c>
      <c r="G8" s="86"/>
      <c r="H8" s="73"/>
      <c r="I8" s="73"/>
      <c r="J8" s="73"/>
      <c r="K8" s="73"/>
      <c r="L8" s="73"/>
      <c r="M8" s="73"/>
      <c r="N8" s="73"/>
      <c r="O8" s="86"/>
    </row>
    <row r="9" ht="21" customHeight="1" spans="1:15">
      <c r="A9" s="168">
        <v>2010301</v>
      </c>
      <c r="B9" s="169" t="s">
        <v>62</v>
      </c>
      <c r="C9" s="146">
        <v>5488415.58</v>
      </c>
      <c r="D9" s="146">
        <v>5488415.58</v>
      </c>
      <c r="E9" s="146">
        <v>5488415.58</v>
      </c>
      <c r="F9" s="146"/>
      <c r="G9" s="86"/>
      <c r="H9" s="73"/>
      <c r="I9" s="73"/>
      <c r="J9" s="73"/>
      <c r="K9" s="73"/>
      <c r="L9" s="73"/>
      <c r="M9" s="73"/>
      <c r="N9" s="73"/>
      <c r="O9" s="86"/>
    </row>
    <row r="10" ht="21" customHeight="1" spans="1:15">
      <c r="A10" s="168">
        <v>2010302</v>
      </c>
      <c r="B10" s="169" t="s">
        <v>63</v>
      </c>
      <c r="C10" s="146">
        <v>700000</v>
      </c>
      <c r="D10" s="146">
        <v>700000</v>
      </c>
      <c r="E10" s="146"/>
      <c r="F10" s="146">
        <v>700000</v>
      </c>
      <c r="G10" s="86"/>
      <c r="H10" s="73"/>
      <c r="I10" s="73"/>
      <c r="J10" s="73"/>
      <c r="K10" s="73"/>
      <c r="L10" s="73"/>
      <c r="M10" s="73"/>
      <c r="N10" s="73"/>
      <c r="O10" s="86"/>
    </row>
    <row r="11" ht="21" customHeight="1" spans="1:15">
      <c r="A11" s="168">
        <v>2010350</v>
      </c>
      <c r="B11" s="169" t="s">
        <v>64</v>
      </c>
      <c r="C11" s="146">
        <v>1090687.25</v>
      </c>
      <c r="D11" s="146">
        <v>1090687.25</v>
      </c>
      <c r="E11" s="146">
        <v>1090687.25</v>
      </c>
      <c r="F11" s="146"/>
      <c r="G11" s="86"/>
      <c r="H11" s="73"/>
      <c r="I11" s="73"/>
      <c r="J11" s="73"/>
      <c r="K11" s="73"/>
      <c r="L11" s="73"/>
      <c r="M11" s="73"/>
      <c r="N11" s="73"/>
      <c r="O11" s="86"/>
    </row>
    <row r="12" ht="21" customHeight="1" spans="1:15">
      <c r="A12" s="168">
        <v>2010399</v>
      </c>
      <c r="B12" s="169" t="s">
        <v>65</v>
      </c>
      <c r="C12" s="146">
        <v>100000</v>
      </c>
      <c r="D12" s="146">
        <v>100000</v>
      </c>
      <c r="E12" s="146"/>
      <c r="F12" s="146">
        <v>100000</v>
      </c>
      <c r="G12" s="86"/>
      <c r="H12" s="73"/>
      <c r="I12" s="73"/>
      <c r="J12" s="73"/>
      <c r="K12" s="73"/>
      <c r="L12" s="73"/>
      <c r="M12" s="73"/>
      <c r="N12" s="73"/>
      <c r="O12" s="86"/>
    </row>
    <row r="13" ht="21" customHeight="1" spans="1:15">
      <c r="A13" s="165">
        <v>208</v>
      </c>
      <c r="B13" s="22" t="s">
        <v>66</v>
      </c>
      <c r="C13" s="146">
        <v>1328341.17</v>
      </c>
      <c r="D13" s="146">
        <v>1328341.17</v>
      </c>
      <c r="E13" s="146">
        <v>1328341.17</v>
      </c>
      <c r="F13" s="146"/>
      <c r="G13" s="86"/>
      <c r="H13" s="73"/>
      <c r="I13" s="73"/>
      <c r="J13" s="73"/>
      <c r="K13" s="73"/>
      <c r="L13" s="73"/>
      <c r="M13" s="73"/>
      <c r="N13" s="73"/>
      <c r="O13" s="86"/>
    </row>
    <row r="14" ht="21" customHeight="1" spans="1:15">
      <c r="A14" s="166">
        <v>20805</v>
      </c>
      <c r="B14" s="167" t="s">
        <v>67</v>
      </c>
      <c r="C14" s="146">
        <v>1328341.17</v>
      </c>
      <c r="D14" s="146">
        <v>1328341.17</v>
      </c>
      <c r="E14" s="146">
        <v>1328341.17</v>
      </c>
      <c r="F14" s="146"/>
      <c r="G14" s="86"/>
      <c r="H14" s="73"/>
      <c r="I14" s="73"/>
      <c r="J14" s="73"/>
      <c r="K14" s="73"/>
      <c r="L14" s="73"/>
      <c r="M14" s="73"/>
      <c r="N14" s="73"/>
      <c r="O14" s="86"/>
    </row>
    <row r="15" ht="21" customHeight="1" spans="1:15">
      <c r="A15" s="168">
        <v>2080501</v>
      </c>
      <c r="B15" s="169" t="s">
        <v>68</v>
      </c>
      <c r="C15" s="146">
        <v>105600</v>
      </c>
      <c r="D15" s="146">
        <v>105600</v>
      </c>
      <c r="E15" s="146">
        <v>105600</v>
      </c>
      <c r="F15" s="146"/>
      <c r="G15" s="86"/>
      <c r="H15" s="73"/>
      <c r="I15" s="73"/>
      <c r="J15" s="73"/>
      <c r="K15" s="73"/>
      <c r="L15" s="73"/>
      <c r="M15" s="73"/>
      <c r="N15" s="73"/>
      <c r="O15" s="86"/>
    </row>
    <row r="16" ht="21" customHeight="1" spans="1:15">
      <c r="A16" s="168">
        <v>2080502</v>
      </c>
      <c r="B16" s="169" t="s">
        <v>69</v>
      </c>
      <c r="C16" s="146">
        <v>79200</v>
      </c>
      <c r="D16" s="146">
        <v>79200</v>
      </c>
      <c r="E16" s="146">
        <v>79200</v>
      </c>
      <c r="F16" s="146"/>
      <c r="G16" s="86"/>
      <c r="H16" s="73"/>
      <c r="I16" s="73"/>
      <c r="J16" s="73"/>
      <c r="K16" s="73"/>
      <c r="L16" s="73"/>
      <c r="M16" s="73"/>
      <c r="N16" s="73"/>
      <c r="O16" s="86"/>
    </row>
    <row r="17" ht="21" customHeight="1" spans="1:15">
      <c r="A17" s="168">
        <v>2080505</v>
      </c>
      <c r="B17" s="169" t="s">
        <v>70</v>
      </c>
      <c r="C17" s="146">
        <v>738357.92</v>
      </c>
      <c r="D17" s="146">
        <v>738357.92</v>
      </c>
      <c r="E17" s="146">
        <v>738357.92</v>
      </c>
      <c r="F17" s="146"/>
      <c r="G17" s="86"/>
      <c r="H17" s="73"/>
      <c r="I17" s="73"/>
      <c r="J17" s="73"/>
      <c r="K17" s="73"/>
      <c r="L17" s="73"/>
      <c r="M17" s="73"/>
      <c r="N17" s="73"/>
      <c r="O17" s="86"/>
    </row>
    <row r="18" ht="21" customHeight="1" spans="1:15">
      <c r="A18" s="168">
        <v>2080506</v>
      </c>
      <c r="B18" s="169" t="s">
        <v>71</v>
      </c>
      <c r="C18" s="146">
        <v>405183.25</v>
      </c>
      <c r="D18" s="146">
        <v>405183.25</v>
      </c>
      <c r="E18" s="146">
        <v>405183.25</v>
      </c>
      <c r="F18" s="146"/>
      <c r="G18" s="86"/>
      <c r="H18" s="73"/>
      <c r="I18" s="73"/>
      <c r="J18" s="73"/>
      <c r="K18" s="73"/>
      <c r="L18" s="73"/>
      <c r="M18" s="73"/>
      <c r="N18" s="73"/>
      <c r="O18" s="86"/>
    </row>
    <row r="19" ht="21" customHeight="1" spans="1:15">
      <c r="A19" s="165">
        <v>210</v>
      </c>
      <c r="B19" s="22" t="s">
        <v>72</v>
      </c>
      <c r="C19" s="146">
        <v>771896.46</v>
      </c>
      <c r="D19" s="146">
        <v>771896.46</v>
      </c>
      <c r="E19" s="146">
        <v>771896.46</v>
      </c>
      <c r="F19" s="146"/>
      <c r="G19" s="86"/>
      <c r="H19" s="73"/>
      <c r="I19" s="73"/>
      <c r="J19" s="73"/>
      <c r="K19" s="73"/>
      <c r="L19" s="73"/>
      <c r="M19" s="73"/>
      <c r="N19" s="73"/>
      <c r="O19" s="86"/>
    </row>
    <row r="20" ht="21" customHeight="1" spans="1:15">
      <c r="A20" s="166">
        <v>21011</v>
      </c>
      <c r="B20" s="167" t="s">
        <v>73</v>
      </c>
      <c r="C20" s="146">
        <v>771896.46</v>
      </c>
      <c r="D20" s="146">
        <v>771896.46</v>
      </c>
      <c r="E20" s="146">
        <v>771896.46</v>
      </c>
      <c r="F20" s="146"/>
      <c r="G20" s="86"/>
      <c r="H20" s="73"/>
      <c r="I20" s="73"/>
      <c r="J20" s="73"/>
      <c r="K20" s="73"/>
      <c r="L20" s="73"/>
      <c r="M20" s="73"/>
      <c r="N20" s="73"/>
      <c r="O20" s="86"/>
    </row>
    <row r="21" ht="21" customHeight="1" spans="1:15">
      <c r="A21" s="168">
        <v>2101101</v>
      </c>
      <c r="B21" s="169" t="s">
        <v>74</v>
      </c>
      <c r="C21" s="146">
        <v>309588.92</v>
      </c>
      <c r="D21" s="146">
        <v>309588.92</v>
      </c>
      <c r="E21" s="146">
        <v>309588.92</v>
      </c>
      <c r="F21" s="146"/>
      <c r="G21" s="86"/>
      <c r="H21" s="73"/>
      <c r="I21" s="73"/>
      <c r="J21" s="73"/>
      <c r="K21" s="73"/>
      <c r="L21" s="73"/>
      <c r="M21" s="73"/>
      <c r="N21" s="73"/>
      <c r="O21" s="86"/>
    </row>
    <row r="22" ht="21" customHeight="1" spans="1:15">
      <c r="A22" s="168">
        <v>2101102</v>
      </c>
      <c r="B22" s="169" t="s">
        <v>75</v>
      </c>
      <c r="C22" s="146">
        <v>73434.25</v>
      </c>
      <c r="D22" s="146">
        <v>73434.25</v>
      </c>
      <c r="E22" s="146">
        <v>73434.25</v>
      </c>
      <c r="F22" s="146"/>
      <c r="G22" s="86"/>
      <c r="H22" s="73"/>
      <c r="I22" s="73"/>
      <c r="J22" s="73"/>
      <c r="K22" s="73"/>
      <c r="L22" s="73"/>
      <c r="M22" s="73"/>
      <c r="N22" s="73"/>
      <c r="O22" s="86"/>
    </row>
    <row r="23" ht="21" customHeight="1" spans="1:15">
      <c r="A23" s="168">
        <v>2101103</v>
      </c>
      <c r="B23" s="169" t="s">
        <v>76</v>
      </c>
      <c r="C23" s="146">
        <v>343155.6</v>
      </c>
      <c r="D23" s="146">
        <v>343155.6</v>
      </c>
      <c r="E23" s="146">
        <v>343155.6</v>
      </c>
      <c r="F23" s="146"/>
      <c r="G23" s="86"/>
      <c r="H23" s="73"/>
      <c r="I23" s="73"/>
      <c r="J23" s="73"/>
      <c r="K23" s="73"/>
      <c r="L23" s="73"/>
      <c r="M23" s="73"/>
      <c r="N23" s="73"/>
      <c r="O23" s="86"/>
    </row>
    <row r="24" ht="21" customHeight="1" spans="1:15">
      <c r="A24" s="168">
        <v>2101199</v>
      </c>
      <c r="B24" s="169" t="s">
        <v>77</v>
      </c>
      <c r="C24" s="146">
        <v>45717.69</v>
      </c>
      <c r="D24" s="146">
        <v>45717.69</v>
      </c>
      <c r="E24" s="146">
        <v>45717.69</v>
      </c>
      <c r="F24" s="146"/>
      <c r="G24" s="86"/>
      <c r="H24" s="73"/>
      <c r="I24" s="73"/>
      <c r="J24" s="73"/>
      <c r="K24" s="73"/>
      <c r="L24" s="73"/>
      <c r="M24" s="73"/>
      <c r="N24" s="73"/>
      <c r="O24" s="86"/>
    </row>
    <row r="25" ht="21" customHeight="1" spans="1:15">
      <c r="A25" s="165">
        <v>221</v>
      </c>
      <c r="B25" s="22" t="s">
        <v>78</v>
      </c>
      <c r="C25" s="146">
        <v>632772</v>
      </c>
      <c r="D25" s="146">
        <v>632772</v>
      </c>
      <c r="E25" s="146">
        <v>632772</v>
      </c>
      <c r="F25" s="146"/>
      <c r="G25" s="86"/>
      <c r="H25" s="73"/>
      <c r="I25" s="73"/>
      <c r="J25" s="73"/>
      <c r="K25" s="73"/>
      <c r="L25" s="73"/>
      <c r="M25" s="73"/>
      <c r="N25" s="73"/>
      <c r="O25" s="86"/>
    </row>
    <row r="26" ht="21" customHeight="1" spans="1:15">
      <c r="A26" s="166">
        <v>22102</v>
      </c>
      <c r="B26" s="167" t="s">
        <v>79</v>
      </c>
      <c r="C26" s="146">
        <v>632772</v>
      </c>
      <c r="D26" s="146">
        <v>632772</v>
      </c>
      <c r="E26" s="146">
        <v>632772</v>
      </c>
      <c r="F26" s="146"/>
      <c r="G26" s="86"/>
      <c r="H26" s="73"/>
      <c r="I26" s="73"/>
      <c r="J26" s="73"/>
      <c r="K26" s="73"/>
      <c r="L26" s="73"/>
      <c r="M26" s="73"/>
      <c r="N26" s="73"/>
      <c r="O26" s="86"/>
    </row>
    <row r="27" ht="21" customHeight="1" spans="1:15">
      <c r="A27" s="168">
        <v>2210201</v>
      </c>
      <c r="B27" s="169" t="s">
        <v>80</v>
      </c>
      <c r="C27" s="146">
        <v>632772</v>
      </c>
      <c r="D27" s="146">
        <v>632772</v>
      </c>
      <c r="E27" s="146">
        <v>632772</v>
      </c>
      <c r="F27" s="146"/>
      <c r="G27" s="148"/>
      <c r="H27" s="181"/>
      <c r="I27" s="181"/>
      <c r="J27" s="181"/>
      <c r="K27" s="181"/>
      <c r="L27" s="181"/>
      <c r="M27" s="148"/>
      <c r="N27" s="181"/>
      <c r="O27" s="181"/>
    </row>
    <row r="28" ht="21" customHeight="1" spans="1:15">
      <c r="A28" s="170" t="s">
        <v>81</v>
      </c>
      <c r="B28" s="170"/>
      <c r="C28" s="146">
        <v>10112112.46</v>
      </c>
      <c r="D28" s="146">
        <v>10112112.46</v>
      </c>
      <c r="E28" s="146">
        <v>9312112.46</v>
      </c>
      <c r="F28" s="146">
        <v>800000</v>
      </c>
      <c r="G28" s="148"/>
      <c r="H28" s="181"/>
      <c r="I28" s="181"/>
      <c r="J28" s="181"/>
      <c r="K28" s="181"/>
      <c r="L28" s="181"/>
      <c r="M28" s="148"/>
      <c r="N28" s="181"/>
      <c r="O28" s="181"/>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751388888888889" right="0.751388888888889" top="1" bottom="1" header="0.5" footer="0.5"/>
  <pageSetup paperSize="9" scale="75"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pane ySplit="1" topLeftCell="A2" activePane="bottomLeft" state="frozen"/>
      <selection/>
      <selection pane="bottomLeft" activeCell="F8" sqref="F8"/>
    </sheetView>
  </sheetViews>
  <sheetFormatPr defaultColWidth="9.14166666666667" defaultRowHeight="14.25" customHeight="1" outlineLevelCol="3"/>
  <cols>
    <col min="1" max="1" width="42.25" customWidth="1"/>
    <col min="2" max="2" width="39.625" customWidth="1"/>
    <col min="3" max="3" width="42.25" customWidth="1"/>
    <col min="4" max="4" width="39.625" customWidth="1"/>
  </cols>
  <sheetData>
    <row r="1" s="1" customFormat="1" ht="18" customHeight="1" spans="1:4">
      <c r="D1" s="117" t="s">
        <v>82</v>
      </c>
    </row>
    <row r="2" ht="31.5" customHeight="1" spans="1:4">
      <c r="A2" s="70" t="s">
        <v>83</v>
      </c>
      <c r="B2" s="171"/>
      <c r="C2" s="171"/>
      <c r="D2" s="171"/>
    </row>
    <row r="3" s="1" customFormat="1" ht="17.25" customHeight="1" spans="1:4">
      <c r="A3" s="6" t="s">
        <v>2</v>
      </c>
      <c r="B3" s="172"/>
      <c r="C3" s="172"/>
      <c r="D3" s="117" t="s">
        <v>3</v>
      </c>
    </row>
    <row r="4" ht="24.65" customHeight="1" spans="1:4">
      <c r="A4" s="11" t="s">
        <v>4</v>
      </c>
      <c r="B4" s="13"/>
      <c r="C4" s="11" t="s">
        <v>5</v>
      </c>
      <c r="D4" s="13"/>
    </row>
    <row r="5" ht="15.65" customHeight="1" spans="1:4">
      <c r="A5" s="16" t="s">
        <v>6</v>
      </c>
      <c r="B5" s="173" t="s">
        <v>7</v>
      </c>
      <c r="C5" s="16" t="s">
        <v>84</v>
      </c>
      <c r="D5" s="173" t="s">
        <v>7</v>
      </c>
    </row>
    <row r="6" ht="14.15" customHeight="1" spans="1:4">
      <c r="A6" s="19"/>
      <c r="B6" s="18"/>
      <c r="C6" s="19"/>
      <c r="D6" s="18"/>
    </row>
    <row r="7" ht="29.15" customHeight="1" spans="1:4">
      <c r="A7" s="174" t="s">
        <v>85</v>
      </c>
      <c r="B7" s="175">
        <v>10112112.46</v>
      </c>
      <c r="C7" s="176" t="s">
        <v>86</v>
      </c>
      <c r="D7" s="175">
        <v>10112112.46</v>
      </c>
    </row>
    <row r="8" ht="29.15" customHeight="1" spans="1:4">
      <c r="A8" s="177" t="s">
        <v>87</v>
      </c>
      <c r="B8" s="148">
        <v>10112112.46</v>
      </c>
      <c r="C8" s="178" t="s">
        <v>88</v>
      </c>
      <c r="D8" s="146">
        <v>7379102.83</v>
      </c>
    </row>
    <row r="9" ht="29.15" customHeight="1" spans="1:4">
      <c r="A9" s="177" t="s">
        <v>89</v>
      </c>
      <c r="B9" s="148"/>
      <c r="C9" s="178" t="s">
        <v>90</v>
      </c>
      <c r="D9" s="146">
        <v>1328341.17</v>
      </c>
    </row>
    <row r="10" ht="29.15" customHeight="1" spans="1:4">
      <c r="A10" s="177" t="s">
        <v>91</v>
      </c>
      <c r="B10" s="148"/>
      <c r="C10" s="178" t="s">
        <v>92</v>
      </c>
      <c r="D10" s="146">
        <v>771896.46</v>
      </c>
    </row>
    <row r="11" ht="29.15" customHeight="1" spans="1:4">
      <c r="A11" s="179" t="s">
        <v>93</v>
      </c>
      <c r="B11" s="180"/>
      <c r="C11" s="178" t="s">
        <v>94</v>
      </c>
      <c r="D11" s="146">
        <v>632772</v>
      </c>
    </row>
    <row r="12" ht="29.15" customHeight="1" spans="1:4">
      <c r="A12" s="177" t="s">
        <v>87</v>
      </c>
      <c r="B12" s="181"/>
      <c r="C12" s="182"/>
      <c r="D12" s="180"/>
    </row>
    <row r="13" ht="29.15" customHeight="1" spans="1:4">
      <c r="A13" s="183" t="s">
        <v>89</v>
      </c>
      <c r="B13" s="181"/>
      <c r="C13" s="182"/>
      <c r="D13" s="180"/>
    </row>
    <row r="14" ht="29.15" customHeight="1" spans="1:4">
      <c r="A14" s="183" t="s">
        <v>91</v>
      </c>
      <c r="B14" s="180"/>
      <c r="C14" s="182"/>
      <c r="D14" s="180"/>
    </row>
    <row r="15" ht="29.15" customHeight="1" spans="1:4">
      <c r="A15" s="184"/>
      <c r="B15" s="180"/>
      <c r="C15" s="185" t="s">
        <v>95</v>
      </c>
      <c r="D15" s="180"/>
    </row>
    <row r="16" ht="29.15" customHeight="1" spans="1:4">
      <c r="A16" s="184" t="s">
        <v>96</v>
      </c>
      <c r="B16" s="180">
        <v>10112112.46</v>
      </c>
      <c r="C16" s="182" t="s">
        <v>27</v>
      </c>
      <c r="D16" s="180">
        <v>10112112.46</v>
      </c>
    </row>
  </sheetData>
  <mergeCells count="8">
    <mergeCell ref="A2:D2"/>
    <mergeCell ref="A3:B3"/>
    <mergeCell ref="A4:B4"/>
    <mergeCell ref="C4:D4"/>
    <mergeCell ref="A5:A6"/>
    <mergeCell ref="B5:B6"/>
    <mergeCell ref="C5:C6"/>
    <mergeCell ref="D5:D6"/>
  </mergeCells>
  <printOptions horizontalCentered="1"/>
  <pageMargins left="0.751388888888889" right="0.751388888888889" top="1" bottom="1" header="0.5" footer="0.5"/>
  <pageSetup paperSize="9" scale="8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H3" sqref="H3"/>
    </sheetView>
  </sheetViews>
  <sheetFormatPr defaultColWidth="9.14166666666667" defaultRowHeight="14.25" customHeight="1" outlineLevelCol="6"/>
  <cols>
    <col min="1" max="1" width="20.1416666666667" customWidth="1"/>
    <col min="2" max="2" width="37.3166666666667" customWidth="1"/>
    <col min="3" max="7" width="22.625" customWidth="1"/>
    <col min="8" max="8" width="11.5"/>
  </cols>
  <sheetData>
    <row r="1" s="1" customFormat="1" ht="18" customHeight="1" spans="1:7">
      <c r="D1" s="142"/>
      <c r="F1" s="79"/>
      <c r="G1" s="79" t="s">
        <v>97</v>
      </c>
    </row>
    <row r="2" ht="30" customHeight="1" spans="1:7">
      <c r="A2" s="5" t="s">
        <v>98</v>
      </c>
      <c r="B2" s="5"/>
      <c r="C2" s="5"/>
      <c r="D2" s="5"/>
      <c r="E2" s="5"/>
      <c r="F2" s="5"/>
      <c r="G2" s="5"/>
    </row>
    <row r="3" s="1" customFormat="1" ht="18" customHeight="1" spans="1:7">
      <c r="A3" s="6" t="s">
        <v>2</v>
      </c>
      <c r="F3" s="79"/>
      <c r="G3" s="79" t="s">
        <v>3</v>
      </c>
    </row>
    <row r="4" ht="20.25" customHeight="1" spans="1:7">
      <c r="A4" s="159" t="s">
        <v>99</v>
      </c>
      <c r="B4" s="160"/>
      <c r="C4" s="161" t="s">
        <v>32</v>
      </c>
      <c r="D4" s="12" t="s">
        <v>58</v>
      </c>
      <c r="E4" s="12"/>
      <c r="F4" s="13"/>
      <c r="G4" s="161" t="s">
        <v>59</v>
      </c>
    </row>
    <row r="5" ht="20.25" customHeight="1" spans="1:7">
      <c r="A5" s="162" t="s">
        <v>49</v>
      </c>
      <c r="B5" s="163" t="s">
        <v>50</v>
      </c>
      <c r="C5" s="119"/>
      <c r="D5" s="119" t="s">
        <v>34</v>
      </c>
      <c r="E5" s="119" t="s">
        <v>100</v>
      </c>
      <c r="F5" s="119" t="s">
        <v>101</v>
      </c>
      <c r="G5" s="119"/>
    </row>
    <row r="6" ht="21" customHeight="1" spans="1:7">
      <c r="A6" s="164" t="s">
        <v>102</v>
      </c>
      <c r="B6" s="164" t="s">
        <v>103</v>
      </c>
      <c r="C6" s="164" t="s">
        <v>104</v>
      </c>
      <c r="D6" s="86"/>
      <c r="E6" s="164" t="s">
        <v>105</v>
      </c>
      <c r="F6" s="164" t="s">
        <v>106</v>
      </c>
      <c r="G6" s="164" t="s">
        <v>107</v>
      </c>
    </row>
    <row r="7" ht="21" customHeight="1" spans="1:7">
      <c r="A7" s="165">
        <v>201</v>
      </c>
      <c r="B7" s="22" t="s">
        <v>60</v>
      </c>
      <c r="C7" s="146">
        <v>7379102.83</v>
      </c>
      <c r="D7" s="146">
        <v>6579102.83</v>
      </c>
      <c r="E7" s="146">
        <v>5545562.83</v>
      </c>
      <c r="F7" s="146">
        <v>1033540</v>
      </c>
      <c r="G7" s="146">
        <v>800000</v>
      </c>
    </row>
    <row r="8" ht="21" customHeight="1" spans="1:7">
      <c r="A8" s="166">
        <v>20103</v>
      </c>
      <c r="B8" s="167" t="s">
        <v>61</v>
      </c>
      <c r="C8" s="146">
        <v>7379102.83</v>
      </c>
      <c r="D8" s="146">
        <v>6579102.83</v>
      </c>
      <c r="E8" s="146">
        <v>5545562.83</v>
      </c>
      <c r="F8" s="146">
        <v>1033540</v>
      </c>
      <c r="G8" s="146">
        <v>800000</v>
      </c>
    </row>
    <row r="9" ht="21" customHeight="1" spans="1:7">
      <c r="A9" s="168">
        <v>2010301</v>
      </c>
      <c r="B9" s="169" t="s">
        <v>62</v>
      </c>
      <c r="C9" s="146">
        <v>5488415.58</v>
      </c>
      <c r="D9" s="146">
        <v>5488415.58</v>
      </c>
      <c r="E9" s="146">
        <v>4567645.58</v>
      </c>
      <c r="F9" s="146">
        <v>920770</v>
      </c>
      <c r="G9" s="146"/>
    </row>
    <row r="10" ht="21" customHeight="1" spans="1:7">
      <c r="A10" s="168">
        <v>2010302</v>
      </c>
      <c r="B10" s="169" t="s">
        <v>63</v>
      </c>
      <c r="C10" s="146">
        <v>700000</v>
      </c>
      <c r="D10" s="146"/>
      <c r="E10" s="146"/>
      <c r="F10" s="146"/>
      <c r="G10" s="146">
        <v>700000</v>
      </c>
    </row>
    <row r="11" ht="21" customHeight="1" spans="1:7">
      <c r="A11" s="168">
        <v>2010350</v>
      </c>
      <c r="B11" s="169" t="s">
        <v>64</v>
      </c>
      <c r="C11" s="146">
        <v>1090687.25</v>
      </c>
      <c r="D11" s="146">
        <v>1090687.25</v>
      </c>
      <c r="E11" s="146">
        <v>977917.25</v>
      </c>
      <c r="F11" s="146">
        <v>112770</v>
      </c>
      <c r="G11" s="146"/>
    </row>
    <row r="12" ht="21" customHeight="1" spans="1:7">
      <c r="A12" s="168">
        <v>2010399</v>
      </c>
      <c r="B12" s="169" t="s">
        <v>65</v>
      </c>
      <c r="C12" s="146">
        <v>100000</v>
      </c>
      <c r="D12" s="146"/>
      <c r="E12" s="146"/>
      <c r="F12" s="146"/>
      <c r="G12" s="146">
        <v>100000</v>
      </c>
    </row>
    <row r="13" ht="21" customHeight="1" spans="1:7">
      <c r="A13" s="165">
        <v>208</v>
      </c>
      <c r="B13" s="22" t="s">
        <v>66</v>
      </c>
      <c r="C13" s="146">
        <v>1328341.17</v>
      </c>
      <c r="D13" s="146">
        <v>1328341.17</v>
      </c>
      <c r="E13" s="146">
        <v>1291541.17</v>
      </c>
      <c r="F13" s="146">
        <v>36800</v>
      </c>
      <c r="G13" s="146"/>
    </row>
    <row r="14" ht="21" customHeight="1" spans="1:7">
      <c r="A14" s="166">
        <v>20805</v>
      </c>
      <c r="B14" s="167" t="s">
        <v>67</v>
      </c>
      <c r="C14" s="146">
        <v>1328341.17</v>
      </c>
      <c r="D14" s="146">
        <v>1328341.17</v>
      </c>
      <c r="E14" s="146">
        <v>1291541.17</v>
      </c>
      <c r="F14" s="146">
        <v>36800</v>
      </c>
      <c r="G14" s="146"/>
    </row>
    <row r="15" ht="21" customHeight="1" spans="1:7">
      <c r="A15" s="168">
        <v>2080501</v>
      </c>
      <c r="B15" s="169" t="s">
        <v>68</v>
      </c>
      <c r="C15" s="146">
        <v>105600</v>
      </c>
      <c r="D15" s="146">
        <v>105600</v>
      </c>
      <c r="E15" s="146">
        <v>80500</v>
      </c>
      <c r="F15" s="153">
        <v>25100</v>
      </c>
      <c r="G15" s="146"/>
    </row>
    <row r="16" ht="21" customHeight="1" spans="1:7">
      <c r="A16" s="168">
        <v>2080502</v>
      </c>
      <c r="B16" s="169" t="s">
        <v>69</v>
      </c>
      <c r="C16" s="146">
        <v>79200</v>
      </c>
      <c r="D16" s="146">
        <v>79200</v>
      </c>
      <c r="E16" s="146">
        <v>67500</v>
      </c>
      <c r="F16" s="153">
        <v>11700</v>
      </c>
      <c r="G16" s="146"/>
    </row>
    <row r="17" ht="21" customHeight="1" spans="1:7">
      <c r="A17" s="168">
        <v>2080505</v>
      </c>
      <c r="B17" s="169" t="s">
        <v>70</v>
      </c>
      <c r="C17" s="146">
        <v>738357.92</v>
      </c>
      <c r="D17" s="146">
        <v>738357.92</v>
      </c>
      <c r="E17" s="146">
        <v>738357.92</v>
      </c>
      <c r="F17" s="146"/>
      <c r="G17" s="146"/>
    </row>
    <row r="18" ht="21" customHeight="1" spans="1:7">
      <c r="A18" s="168">
        <v>2080506</v>
      </c>
      <c r="B18" s="169" t="s">
        <v>71</v>
      </c>
      <c r="C18" s="146">
        <v>405183.25</v>
      </c>
      <c r="D18" s="146">
        <v>405183.25</v>
      </c>
      <c r="E18" s="146">
        <v>405183.25</v>
      </c>
      <c r="F18" s="146"/>
      <c r="G18" s="146"/>
    </row>
    <row r="19" ht="21" customHeight="1" spans="1:7">
      <c r="A19" s="165">
        <v>210</v>
      </c>
      <c r="B19" s="22" t="s">
        <v>72</v>
      </c>
      <c r="C19" s="146">
        <v>771896.46</v>
      </c>
      <c r="D19" s="146">
        <v>771896.46</v>
      </c>
      <c r="E19" s="146">
        <v>771896.46</v>
      </c>
      <c r="F19" s="146"/>
      <c r="G19" s="146"/>
    </row>
    <row r="20" ht="21" customHeight="1" spans="1:7">
      <c r="A20" s="166">
        <v>21011</v>
      </c>
      <c r="B20" s="167" t="s">
        <v>73</v>
      </c>
      <c r="C20" s="146">
        <v>771896.46</v>
      </c>
      <c r="D20" s="146">
        <v>771896.46</v>
      </c>
      <c r="E20" s="146">
        <v>771896.46</v>
      </c>
      <c r="F20" s="146"/>
      <c r="G20" s="146"/>
    </row>
    <row r="21" ht="21" customHeight="1" spans="1:7">
      <c r="A21" s="168">
        <v>2101101</v>
      </c>
      <c r="B21" s="169" t="s">
        <v>74</v>
      </c>
      <c r="C21" s="146">
        <v>309588.92</v>
      </c>
      <c r="D21" s="146">
        <v>309588.92</v>
      </c>
      <c r="E21" s="146">
        <v>309588.92</v>
      </c>
      <c r="F21" s="146"/>
      <c r="G21" s="146"/>
    </row>
    <row r="22" ht="21" customHeight="1" spans="1:7">
      <c r="A22" s="168">
        <v>2101102</v>
      </c>
      <c r="B22" s="169" t="s">
        <v>75</v>
      </c>
      <c r="C22" s="146">
        <v>73434.25</v>
      </c>
      <c r="D22" s="146">
        <v>73434.25</v>
      </c>
      <c r="E22" s="146">
        <v>73434.25</v>
      </c>
      <c r="F22" s="146"/>
      <c r="G22" s="146"/>
    </row>
    <row r="23" ht="21" customHeight="1" spans="1:7">
      <c r="A23" s="168">
        <v>2101103</v>
      </c>
      <c r="B23" s="169" t="s">
        <v>76</v>
      </c>
      <c r="C23" s="146">
        <v>343155.6</v>
      </c>
      <c r="D23" s="146">
        <v>343155.6</v>
      </c>
      <c r="E23" s="146">
        <v>343155.6</v>
      </c>
      <c r="F23" s="146"/>
      <c r="G23" s="146"/>
    </row>
    <row r="24" ht="21" customHeight="1" spans="1:7">
      <c r="A24" s="168">
        <v>2101199</v>
      </c>
      <c r="B24" s="169" t="s">
        <v>77</v>
      </c>
      <c r="C24" s="146">
        <v>45717.69</v>
      </c>
      <c r="D24" s="146">
        <v>45717.69</v>
      </c>
      <c r="E24" s="146">
        <v>45717.69</v>
      </c>
      <c r="F24" s="146"/>
      <c r="G24" s="146"/>
    </row>
    <row r="25" ht="21" customHeight="1" spans="1:7">
      <c r="A25" s="165">
        <v>221</v>
      </c>
      <c r="B25" s="22" t="s">
        <v>78</v>
      </c>
      <c r="C25" s="146">
        <v>632772</v>
      </c>
      <c r="D25" s="146">
        <v>632772</v>
      </c>
      <c r="E25" s="146">
        <v>632772</v>
      </c>
      <c r="F25" s="146"/>
      <c r="G25" s="146"/>
    </row>
    <row r="26" ht="21" customHeight="1" spans="1:7">
      <c r="A26" s="166">
        <v>22102</v>
      </c>
      <c r="B26" s="167" t="s">
        <v>79</v>
      </c>
      <c r="C26" s="146">
        <v>632772</v>
      </c>
      <c r="D26" s="146">
        <v>632772</v>
      </c>
      <c r="E26" s="146">
        <v>632772</v>
      </c>
      <c r="F26" s="146"/>
      <c r="G26" s="146"/>
    </row>
    <row r="27" ht="21" customHeight="1" spans="1:7">
      <c r="A27" s="168">
        <v>2210201</v>
      </c>
      <c r="B27" s="169" t="s">
        <v>80</v>
      </c>
      <c r="C27" s="146">
        <v>632772</v>
      </c>
      <c r="D27" s="146">
        <v>632772</v>
      </c>
      <c r="E27" s="146">
        <v>632772</v>
      </c>
      <c r="F27" s="146"/>
      <c r="G27" s="146"/>
    </row>
    <row r="28" ht="21" customHeight="1" spans="1:7">
      <c r="A28" s="170" t="s">
        <v>81</v>
      </c>
      <c r="B28" s="170"/>
      <c r="C28" s="146">
        <v>10112112.46</v>
      </c>
      <c r="D28" s="146">
        <v>9312112.46</v>
      </c>
      <c r="E28" s="146">
        <v>8241772.46</v>
      </c>
      <c r="F28" s="146">
        <v>1070340</v>
      </c>
      <c r="G28" s="146">
        <v>800000</v>
      </c>
    </row>
  </sheetData>
  <mergeCells count="7">
    <mergeCell ref="A2:G2"/>
    <mergeCell ref="A3:E3"/>
    <mergeCell ref="A4:B4"/>
    <mergeCell ref="D4:F4"/>
    <mergeCell ref="A28:B28"/>
    <mergeCell ref="C4:C5"/>
    <mergeCell ref="G4:G5"/>
  </mergeCells>
  <printOptions horizontalCentered="1"/>
  <pageMargins left="0.751388888888889" right="0.751388888888889" top="1" bottom="1" header="0.5" footer="0.5"/>
  <pageSetup paperSize="9" scale="75"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pane ySplit="1" topLeftCell="A2" activePane="bottomLeft" state="frozen"/>
      <selection/>
      <selection pane="bottomLeft" activeCell="A7" sqref="A7"/>
    </sheetView>
  </sheetViews>
  <sheetFormatPr defaultColWidth="9.14166666666667" defaultRowHeight="14.25" customHeight="1" outlineLevelRow="6" outlineLevelCol="5"/>
  <cols>
    <col min="1" max="6" width="21.125" customWidth="1"/>
  </cols>
  <sheetData>
    <row r="1" s="1" customFormat="1" ht="18" customHeight="1" spans="1:6">
      <c r="A1" s="154"/>
      <c r="B1" s="154"/>
      <c r="C1" s="84"/>
      <c r="F1" s="83" t="s">
        <v>108</v>
      </c>
    </row>
    <row r="2" ht="25.5" customHeight="1" spans="1:6">
      <c r="A2" s="155" t="s">
        <v>109</v>
      </c>
      <c r="B2" s="155"/>
      <c r="C2" s="155"/>
      <c r="D2" s="155"/>
      <c r="E2" s="155"/>
      <c r="F2" s="155"/>
    </row>
    <row r="3" s="1" customFormat="1" ht="24" customHeight="1" spans="1:6">
      <c r="A3" s="6" t="s">
        <v>2</v>
      </c>
      <c r="B3" s="154"/>
      <c r="C3" s="84"/>
      <c r="F3" s="83" t="s">
        <v>110</v>
      </c>
    </row>
    <row r="4" ht="27" customHeight="1" spans="1:6">
      <c r="A4" s="10" t="s">
        <v>111</v>
      </c>
      <c r="B4" s="16" t="s">
        <v>112</v>
      </c>
      <c r="C4" s="11" t="s">
        <v>113</v>
      </c>
      <c r="D4" s="12"/>
      <c r="E4" s="13"/>
      <c r="F4" s="16" t="s">
        <v>114</v>
      </c>
    </row>
    <row r="5" ht="27" customHeight="1" spans="1:6">
      <c r="A5" s="18"/>
      <c r="B5" s="19"/>
      <c r="C5" s="86" t="s">
        <v>34</v>
      </c>
      <c r="D5" s="86" t="s">
        <v>115</v>
      </c>
      <c r="E5" s="86" t="s">
        <v>116</v>
      </c>
      <c r="F5" s="19"/>
    </row>
    <row r="6" ht="27" customHeight="1" spans="1:6">
      <c r="A6" s="156">
        <v>1</v>
      </c>
      <c r="B6" s="156">
        <v>2</v>
      </c>
      <c r="C6" s="157">
        <v>3</v>
      </c>
      <c r="D6" s="156">
        <v>4</v>
      </c>
      <c r="E6" s="156">
        <v>5</v>
      </c>
      <c r="F6" s="156">
        <v>6</v>
      </c>
    </row>
    <row r="7" customFormat="1" ht="27" customHeight="1" spans="1:6">
      <c r="A7" s="158">
        <v>373000</v>
      </c>
      <c r="B7" s="158"/>
      <c r="C7" s="158">
        <v>203000</v>
      </c>
      <c r="D7" s="158"/>
      <c r="E7" s="158">
        <v>203000</v>
      </c>
      <c r="F7" s="158">
        <v>170000</v>
      </c>
    </row>
  </sheetData>
  <mergeCells count="6">
    <mergeCell ref="A2:F2"/>
    <mergeCell ref="A3:D3"/>
    <mergeCell ref="C4:E4"/>
    <mergeCell ref="A4:A5"/>
    <mergeCell ref="B4:B5"/>
    <mergeCell ref="F4:F5"/>
  </mergeCells>
  <printOptions horizontalCentered="1"/>
  <pageMargins left="0.751388888888889" right="0.751388888888889" top="1" bottom="1" header="0.5" footer="0.5"/>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2"/>
  <sheetViews>
    <sheetView showZeros="0" tabSelected="1" topLeftCell="B1" workbookViewId="0">
      <pane ySplit="1" topLeftCell="A2" activePane="bottomLeft" state="frozen"/>
      <selection/>
      <selection pane="bottomLeft" activeCell="A2" sqref="A2:W2"/>
    </sheetView>
  </sheetViews>
  <sheetFormatPr defaultColWidth="9.14166666666667" defaultRowHeight="14.25" customHeight="1"/>
  <cols>
    <col min="1" max="1" width="31.75" customWidth="1"/>
    <col min="2" max="2" width="20.125" customWidth="1"/>
    <col min="3" max="3" width="19.25" customWidth="1"/>
    <col min="4" max="4" width="14.6" customWidth="1"/>
    <col min="5" max="5" width="26.875" customWidth="1"/>
    <col min="6" max="6" width="12.75" customWidth="1"/>
    <col min="7" max="7" width="26.125" customWidth="1"/>
    <col min="8" max="10" width="11.5" customWidth="1"/>
    <col min="11" max="11" width="9.625" customWidth="1"/>
    <col min="12" max="13" width="11.5" customWidth="1"/>
    <col min="14" max="14" width="13.5" customWidth="1"/>
    <col min="15" max="15" width="16.125" customWidth="1"/>
    <col min="16" max="16" width="17.125" customWidth="1"/>
    <col min="17" max="17" width="9.75" customWidth="1"/>
    <col min="18" max="23" width="11.5" customWidth="1"/>
  </cols>
  <sheetData>
    <row r="1" s="1" customFormat="1" ht="18" customHeight="1" spans="1:23">
      <c r="D1" s="141"/>
      <c r="E1" s="141"/>
      <c r="F1" s="141"/>
      <c r="G1" s="141"/>
      <c r="U1" s="142"/>
      <c r="W1" s="79" t="s">
        <v>117</v>
      </c>
    </row>
    <row r="2" ht="27.75" customHeight="1" spans="1:23">
      <c r="A2" s="34" t="s">
        <v>118</v>
      </c>
      <c r="B2" s="34"/>
      <c r="C2" s="34"/>
      <c r="D2" s="34"/>
      <c r="E2" s="34"/>
      <c r="F2" s="34"/>
      <c r="G2" s="34"/>
      <c r="H2" s="34"/>
      <c r="I2" s="34"/>
      <c r="J2" s="34"/>
      <c r="K2" s="34"/>
      <c r="L2" s="34"/>
      <c r="M2" s="34"/>
      <c r="N2" s="34"/>
      <c r="O2" s="34"/>
      <c r="P2" s="34"/>
      <c r="Q2" s="34"/>
      <c r="R2" s="34"/>
      <c r="S2" s="34"/>
      <c r="T2" s="34"/>
      <c r="U2" s="34"/>
      <c r="V2" s="34"/>
      <c r="W2" s="34"/>
    </row>
    <row r="3" s="1" customFormat="1" ht="13.5" customHeight="1" spans="1:23">
      <c r="A3" s="6" t="s">
        <v>2</v>
      </c>
      <c r="B3" s="7"/>
      <c r="C3" s="7"/>
      <c r="D3" s="7"/>
      <c r="E3" s="7"/>
      <c r="F3" s="7"/>
      <c r="G3" s="7"/>
      <c r="H3" s="8"/>
      <c r="I3" s="8"/>
      <c r="J3" s="8"/>
      <c r="K3" s="8"/>
      <c r="L3" s="8"/>
      <c r="M3" s="8"/>
      <c r="N3" s="8"/>
      <c r="O3" s="8"/>
      <c r="P3" s="8"/>
      <c r="Q3" s="8"/>
      <c r="U3" s="142"/>
      <c r="W3" s="79" t="s">
        <v>110</v>
      </c>
    </row>
    <row r="4" ht="21.75" customHeight="1" spans="1:23">
      <c r="A4" s="9" t="s">
        <v>119</v>
      </c>
      <c r="B4" s="9" t="s">
        <v>120</v>
      </c>
      <c r="C4" s="9" t="s">
        <v>121</v>
      </c>
      <c r="D4" s="10" t="s">
        <v>122</v>
      </c>
      <c r="E4" s="10" t="s">
        <v>123</v>
      </c>
      <c r="F4" s="10" t="s">
        <v>124</v>
      </c>
      <c r="G4" s="10" t="s">
        <v>125</v>
      </c>
      <c r="H4" s="86" t="s">
        <v>126</v>
      </c>
      <c r="I4" s="86"/>
      <c r="J4" s="86"/>
      <c r="K4" s="86"/>
      <c r="L4" s="144"/>
      <c r="M4" s="144"/>
      <c r="N4" s="144"/>
      <c r="O4" s="144"/>
      <c r="P4" s="144"/>
      <c r="Q4" s="72"/>
      <c r="R4" s="86"/>
      <c r="S4" s="86"/>
      <c r="T4" s="86"/>
      <c r="U4" s="86"/>
      <c r="V4" s="86"/>
      <c r="W4" s="86"/>
    </row>
    <row r="5" ht="21.75" customHeight="1" spans="1:23">
      <c r="A5" s="14"/>
      <c r="B5" s="14"/>
      <c r="C5" s="14"/>
      <c r="D5" s="15"/>
      <c r="E5" s="15"/>
      <c r="F5" s="15"/>
      <c r="G5" s="15"/>
      <c r="H5" s="86" t="s">
        <v>32</v>
      </c>
      <c r="I5" s="72" t="s">
        <v>35</v>
      </c>
      <c r="J5" s="72"/>
      <c r="K5" s="72"/>
      <c r="L5" s="144"/>
      <c r="M5" s="144"/>
      <c r="N5" s="144" t="s">
        <v>127</v>
      </c>
      <c r="O5" s="144"/>
      <c r="P5" s="144"/>
      <c r="Q5" s="72" t="s">
        <v>38</v>
      </c>
      <c r="R5" s="86" t="s">
        <v>52</v>
      </c>
      <c r="S5" s="72"/>
      <c r="T5" s="72"/>
      <c r="U5" s="72"/>
      <c r="V5" s="72"/>
      <c r="W5" s="72"/>
    </row>
    <row r="6" ht="15" customHeight="1" spans="1:23">
      <c r="A6" s="17"/>
      <c r="B6" s="17"/>
      <c r="C6" s="17"/>
      <c r="D6" s="18"/>
      <c r="E6" s="18"/>
      <c r="F6" s="18"/>
      <c r="G6" s="18"/>
      <c r="H6" s="86"/>
      <c r="I6" s="72" t="s">
        <v>128</v>
      </c>
      <c r="J6" s="72" t="s">
        <v>129</v>
      </c>
      <c r="K6" s="72" t="s">
        <v>130</v>
      </c>
      <c r="L6" s="150" t="s">
        <v>131</v>
      </c>
      <c r="M6" s="150" t="s">
        <v>132</v>
      </c>
      <c r="N6" s="150" t="s">
        <v>35</v>
      </c>
      <c r="O6" s="150" t="s">
        <v>36</v>
      </c>
      <c r="P6" s="150" t="s">
        <v>37</v>
      </c>
      <c r="Q6" s="72"/>
      <c r="R6" s="72" t="s">
        <v>34</v>
      </c>
      <c r="S6" s="72" t="s">
        <v>45</v>
      </c>
      <c r="T6" s="72" t="s">
        <v>133</v>
      </c>
      <c r="U6" s="72" t="s">
        <v>41</v>
      </c>
      <c r="V6" s="72" t="s">
        <v>42</v>
      </c>
      <c r="W6" s="72" t="s">
        <v>43</v>
      </c>
    </row>
    <row r="7" ht="27.75" customHeight="1" spans="1:23">
      <c r="A7" s="17"/>
      <c r="B7" s="17"/>
      <c r="C7" s="17"/>
      <c r="D7" s="18"/>
      <c r="E7" s="18"/>
      <c r="F7" s="18"/>
      <c r="G7" s="18"/>
      <c r="H7" s="86"/>
      <c r="I7" s="72"/>
      <c r="J7" s="72"/>
      <c r="K7" s="72"/>
      <c r="L7" s="150"/>
      <c r="M7" s="150"/>
      <c r="N7" s="150"/>
      <c r="O7" s="150"/>
      <c r="P7" s="150"/>
      <c r="Q7" s="72"/>
      <c r="R7" s="72"/>
      <c r="S7" s="72"/>
      <c r="T7" s="72"/>
      <c r="U7" s="72"/>
      <c r="V7" s="72"/>
      <c r="W7" s="72"/>
    </row>
    <row r="8" ht="15" customHeight="1" spans="1:23">
      <c r="A8" s="151">
        <v>1</v>
      </c>
      <c r="B8" s="151">
        <v>2</v>
      </c>
      <c r="C8" s="151">
        <v>3</v>
      </c>
      <c r="D8" s="151">
        <v>4</v>
      </c>
      <c r="E8" s="151">
        <v>5</v>
      </c>
      <c r="F8" s="151">
        <v>6</v>
      </c>
      <c r="G8" s="151">
        <v>7</v>
      </c>
      <c r="H8" s="151">
        <v>8</v>
      </c>
      <c r="I8" s="151">
        <v>9</v>
      </c>
      <c r="J8" s="151">
        <v>10</v>
      </c>
      <c r="K8" s="151">
        <v>11</v>
      </c>
      <c r="L8" s="151">
        <v>12</v>
      </c>
      <c r="M8" s="151">
        <v>13</v>
      </c>
      <c r="N8" s="151">
        <v>14</v>
      </c>
      <c r="O8" s="151">
        <v>15</v>
      </c>
      <c r="P8" s="151">
        <v>16</v>
      </c>
      <c r="Q8" s="151">
        <v>17</v>
      </c>
      <c r="R8" s="151">
        <v>18</v>
      </c>
      <c r="S8" s="151">
        <v>19</v>
      </c>
      <c r="T8" s="151">
        <v>20</v>
      </c>
      <c r="U8" s="151">
        <v>21</v>
      </c>
      <c r="V8" s="151">
        <v>22</v>
      </c>
      <c r="W8" s="151">
        <v>23</v>
      </c>
    </row>
    <row r="9" s="1" customFormat="1" ht="18.75" customHeight="1" spans="1:23">
      <c r="A9" s="22" t="s">
        <v>46</v>
      </c>
      <c r="B9" s="22" t="s">
        <v>134</v>
      </c>
      <c r="C9" s="22" t="s">
        <v>135</v>
      </c>
      <c r="D9" s="22">
        <v>2080506</v>
      </c>
      <c r="E9" s="22" t="s">
        <v>71</v>
      </c>
      <c r="F9" s="152">
        <v>30109</v>
      </c>
      <c r="G9" s="152" t="s">
        <v>136</v>
      </c>
      <c r="H9" s="153">
        <v>20745.91</v>
      </c>
      <c r="I9" s="153">
        <v>20745.91</v>
      </c>
      <c r="J9" s="33"/>
      <c r="K9" s="33"/>
      <c r="L9" s="153">
        <v>20745.91</v>
      </c>
      <c r="M9" s="33"/>
      <c r="N9" s="33"/>
      <c r="O9" s="33"/>
      <c r="P9" s="33"/>
      <c r="Q9" s="33"/>
      <c r="R9" s="33"/>
      <c r="S9" s="33"/>
      <c r="T9" s="33"/>
      <c r="U9" s="33"/>
      <c r="V9" s="33"/>
      <c r="W9" s="33"/>
    </row>
    <row r="10" s="1" customFormat="1" ht="18.75" customHeight="1" spans="1:23">
      <c r="A10" s="22" t="s">
        <v>46</v>
      </c>
      <c r="B10" s="22" t="s">
        <v>134</v>
      </c>
      <c r="C10" s="22" t="s">
        <v>135</v>
      </c>
      <c r="D10" s="22">
        <v>2080506</v>
      </c>
      <c r="E10" s="22" t="s">
        <v>71</v>
      </c>
      <c r="F10" s="152">
        <v>30109</v>
      </c>
      <c r="G10" s="152" t="s">
        <v>136</v>
      </c>
      <c r="H10" s="153">
        <v>41519.48</v>
      </c>
      <c r="I10" s="153">
        <v>41519.48</v>
      </c>
      <c r="J10" s="33"/>
      <c r="K10" s="33"/>
      <c r="L10" s="153">
        <v>41519.48</v>
      </c>
      <c r="M10" s="33"/>
      <c r="N10" s="33"/>
      <c r="O10" s="33"/>
      <c r="P10" s="33"/>
      <c r="Q10" s="33"/>
      <c r="R10" s="33"/>
      <c r="S10" s="33"/>
      <c r="T10" s="33"/>
      <c r="U10" s="33"/>
      <c r="V10" s="33"/>
      <c r="W10" s="33"/>
    </row>
    <row r="11" s="1" customFormat="1" ht="18.75" customHeight="1" spans="1:23">
      <c r="A11" s="22" t="s">
        <v>46</v>
      </c>
      <c r="B11" s="22" t="s">
        <v>134</v>
      </c>
      <c r="C11" s="22" t="s">
        <v>135</v>
      </c>
      <c r="D11" s="22">
        <v>2080506</v>
      </c>
      <c r="E11" s="22" t="s">
        <v>71</v>
      </c>
      <c r="F11" s="152">
        <v>30109</v>
      </c>
      <c r="G11" s="152" t="s">
        <v>136</v>
      </c>
      <c r="H11" s="153">
        <v>87945.82</v>
      </c>
      <c r="I11" s="153">
        <v>87945.82</v>
      </c>
      <c r="J11" s="33"/>
      <c r="K11" s="33"/>
      <c r="L11" s="153">
        <v>87945.82</v>
      </c>
      <c r="M11" s="33"/>
      <c r="N11" s="33"/>
      <c r="O11" s="33"/>
      <c r="P11" s="33"/>
      <c r="Q11" s="33"/>
      <c r="R11" s="33"/>
      <c r="S11" s="33"/>
      <c r="T11" s="33"/>
      <c r="U11" s="33"/>
      <c r="V11" s="33"/>
      <c r="W11" s="33"/>
    </row>
    <row r="12" s="1" customFormat="1" ht="18.75" customHeight="1" spans="1:23">
      <c r="A12" s="22" t="s">
        <v>46</v>
      </c>
      <c r="B12" s="22" t="s">
        <v>134</v>
      </c>
      <c r="C12" s="22" t="s">
        <v>135</v>
      </c>
      <c r="D12" s="22">
        <v>2080506</v>
      </c>
      <c r="E12" s="22" t="s">
        <v>71</v>
      </c>
      <c r="F12" s="152">
        <v>30109</v>
      </c>
      <c r="G12" s="152" t="s">
        <v>136</v>
      </c>
      <c r="H12" s="153">
        <v>11302.63</v>
      </c>
      <c r="I12" s="153">
        <v>11302.63</v>
      </c>
      <c r="J12" s="33"/>
      <c r="K12" s="33"/>
      <c r="L12" s="153">
        <v>11302.63</v>
      </c>
      <c r="M12" s="33"/>
      <c r="N12" s="33"/>
      <c r="O12" s="33"/>
      <c r="P12" s="33"/>
      <c r="Q12" s="33"/>
      <c r="R12" s="33"/>
      <c r="S12" s="33"/>
      <c r="T12" s="33"/>
      <c r="U12" s="33"/>
      <c r="V12" s="33"/>
      <c r="W12" s="33"/>
    </row>
    <row r="13" s="1" customFormat="1" ht="18.75" customHeight="1" spans="1:23">
      <c r="A13" s="22" t="s">
        <v>46</v>
      </c>
      <c r="B13" s="22" t="s">
        <v>134</v>
      </c>
      <c r="C13" s="22" t="s">
        <v>135</v>
      </c>
      <c r="D13" s="22">
        <v>2080506</v>
      </c>
      <c r="E13" s="22" t="s">
        <v>71</v>
      </c>
      <c r="F13" s="152">
        <v>30109</v>
      </c>
      <c r="G13" s="152" t="s">
        <v>136</v>
      </c>
      <c r="H13" s="153">
        <v>64136.98</v>
      </c>
      <c r="I13" s="153">
        <v>64136.98</v>
      </c>
      <c r="J13" s="33"/>
      <c r="K13" s="33"/>
      <c r="L13" s="153">
        <v>64136.98</v>
      </c>
      <c r="M13" s="33"/>
      <c r="N13" s="33"/>
      <c r="O13" s="33"/>
      <c r="P13" s="33"/>
      <c r="Q13" s="33"/>
      <c r="R13" s="33"/>
      <c r="S13" s="33"/>
      <c r="T13" s="33"/>
      <c r="U13" s="33"/>
      <c r="V13" s="33"/>
      <c r="W13" s="33"/>
    </row>
    <row r="14" s="1" customFormat="1" ht="18.75" customHeight="1" spans="1:23">
      <c r="A14" s="22" t="s">
        <v>46</v>
      </c>
      <c r="B14" s="22" t="s">
        <v>134</v>
      </c>
      <c r="C14" s="22" t="s">
        <v>135</v>
      </c>
      <c r="D14" s="22">
        <v>2080506</v>
      </c>
      <c r="E14" s="22" t="s">
        <v>71</v>
      </c>
      <c r="F14" s="152">
        <v>30109</v>
      </c>
      <c r="G14" s="152" t="s">
        <v>136</v>
      </c>
      <c r="H14" s="153">
        <v>35716.68</v>
      </c>
      <c r="I14" s="153">
        <v>35716.68</v>
      </c>
      <c r="J14" s="33"/>
      <c r="K14" s="33"/>
      <c r="L14" s="153">
        <v>35716.68</v>
      </c>
      <c r="M14" s="33"/>
      <c r="N14" s="33"/>
      <c r="O14" s="33"/>
      <c r="P14" s="33"/>
      <c r="Q14" s="33"/>
      <c r="R14" s="33"/>
      <c r="S14" s="33"/>
      <c r="T14" s="33"/>
      <c r="U14" s="33"/>
      <c r="V14" s="33"/>
      <c r="W14" s="33"/>
    </row>
    <row r="15" s="1" customFormat="1" ht="18.75" customHeight="1" spans="1:23">
      <c r="A15" s="22" t="s">
        <v>46</v>
      </c>
      <c r="B15" s="22" t="s">
        <v>134</v>
      </c>
      <c r="C15" s="22" t="s">
        <v>135</v>
      </c>
      <c r="D15" s="22">
        <v>2080506</v>
      </c>
      <c r="E15" s="22" t="s">
        <v>71</v>
      </c>
      <c r="F15" s="152">
        <v>30109</v>
      </c>
      <c r="G15" s="152" t="s">
        <v>136</v>
      </c>
      <c r="H15" s="153">
        <v>52302.62</v>
      </c>
      <c r="I15" s="153">
        <v>52302.62</v>
      </c>
      <c r="J15" s="33"/>
      <c r="K15" s="33"/>
      <c r="L15" s="153">
        <v>52302.62</v>
      </c>
      <c r="M15" s="33"/>
      <c r="N15" s="33"/>
      <c r="O15" s="33"/>
      <c r="P15" s="33"/>
      <c r="Q15" s="33"/>
      <c r="R15" s="33"/>
      <c r="S15" s="33"/>
      <c r="T15" s="33"/>
      <c r="U15" s="33"/>
      <c r="V15" s="33"/>
      <c r="W15" s="33"/>
    </row>
    <row r="16" s="1" customFormat="1" ht="18.75" customHeight="1" spans="1:23">
      <c r="A16" s="22" t="s">
        <v>46</v>
      </c>
      <c r="B16" s="22" t="s">
        <v>134</v>
      </c>
      <c r="C16" s="22" t="s">
        <v>135</v>
      </c>
      <c r="D16" s="22">
        <v>2080506</v>
      </c>
      <c r="E16" s="22" t="s">
        <v>71</v>
      </c>
      <c r="F16" s="152">
        <v>30109</v>
      </c>
      <c r="G16" s="152" t="s">
        <v>136</v>
      </c>
      <c r="H16" s="153">
        <v>33592.76</v>
      </c>
      <c r="I16" s="153">
        <v>33592.76</v>
      </c>
      <c r="J16" s="33"/>
      <c r="K16" s="33"/>
      <c r="L16" s="153">
        <v>33592.76</v>
      </c>
      <c r="M16" s="33"/>
      <c r="N16" s="33"/>
      <c r="O16" s="33"/>
      <c r="P16" s="33"/>
      <c r="Q16" s="33"/>
      <c r="R16" s="33"/>
      <c r="S16" s="33"/>
      <c r="T16" s="33"/>
      <c r="U16" s="33"/>
      <c r="V16" s="33"/>
      <c r="W16" s="33"/>
    </row>
    <row r="17" s="1" customFormat="1" ht="18.75" customHeight="1" spans="1:23">
      <c r="A17" s="22" t="s">
        <v>46</v>
      </c>
      <c r="B17" s="22" t="s">
        <v>134</v>
      </c>
      <c r="C17" s="22" t="s">
        <v>135</v>
      </c>
      <c r="D17" s="22">
        <v>2080506</v>
      </c>
      <c r="E17" s="22" t="s">
        <v>71</v>
      </c>
      <c r="F17" s="152">
        <v>30109</v>
      </c>
      <c r="G17" s="152" t="s">
        <v>136</v>
      </c>
      <c r="H17" s="153">
        <v>57920.37</v>
      </c>
      <c r="I17" s="153">
        <v>57920.37</v>
      </c>
      <c r="J17" s="33"/>
      <c r="K17" s="33"/>
      <c r="L17" s="153">
        <v>57920.37</v>
      </c>
      <c r="M17" s="33"/>
      <c r="N17" s="33"/>
      <c r="O17" s="33"/>
      <c r="P17" s="33"/>
      <c r="Q17" s="33"/>
      <c r="R17" s="33"/>
      <c r="S17" s="33"/>
      <c r="T17" s="33"/>
      <c r="U17" s="33"/>
      <c r="V17" s="33"/>
      <c r="W17" s="33"/>
    </row>
    <row r="18" s="1" customFormat="1" ht="18.75" customHeight="1" spans="1:23">
      <c r="A18" s="22" t="s">
        <v>46</v>
      </c>
      <c r="B18" s="22" t="s">
        <v>137</v>
      </c>
      <c r="C18" s="22" t="s">
        <v>138</v>
      </c>
      <c r="D18" s="22">
        <v>2080501</v>
      </c>
      <c r="E18" s="22" t="s">
        <v>68</v>
      </c>
      <c r="F18" s="152">
        <v>30305</v>
      </c>
      <c r="G18" s="152" t="s">
        <v>139</v>
      </c>
      <c r="H18" s="153">
        <v>96000</v>
      </c>
      <c r="I18" s="153">
        <v>96000</v>
      </c>
      <c r="J18" s="33"/>
      <c r="K18" s="33"/>
      <c r="L18" s="153">
        <v>96000</v>
      </c>
      <c r="M18" s="33"/>
      <c r="N18" s="33"/>
      <c r="O18" s="33"/>
      <c r="P18" s="33"/>
      <c r="Q18" s="33"/>
      <c r="R18" s="33"/>
      <c r="S18" s="33"/>
      <c r="T18" s="33"/>
      <c r="U18" s="33"/>
      <c r="V18" s="33"/>
      <c r="W18" s="33"/>
    </row>
    <row r="19" s="1" customFormat="1" ht="18.75" customHeight="1" spans="1:23">
      <c r="A19" s="22" t="s">
        <v>46</v>
      </c>
      <c r="B19" s="22" t="s">
        <v>137</v>
      </c>
      <c r="C19" s="22" t="s">
        <v>138</v>
      </c>
      <c r="D19" s="22">
        <v>2080502</v>
      </c>
      <c r="E19" s="22" t="s">
        <v>69</v>
      </c>
      <c r="F19" s="152">
        <v>30305</v>
      </c>
      <c r="G19" s="152" t="s">
        <v>139</v>
      </c>
      <c r="H19" s="153">
        <v>72000</v>
      </c>
      <c r="I19" s="153">
        <v>72000</v>
      </c>
      <c r="J19" s="33"/>
      <c r="K19" s="33"/>
      <c r="L19" s="153">
        <v>72000</v>
      </c>
      <c r="M19" s="33"/>
      <c r="N19" s="33"/>
      <c r="O19" s="33"/>
      <c r="P19" s="33"/>
      <c r="Q19" s="33"/>
      <c r="R19" s="33"/>
      <c r="S19" s="33"/>
      <c r="T19" s="33"/>
      <c r="U19" s="33"/>
      <c r="V19" s="33"/>
      <c r="W19" s="33"/>
    </row>
    <row r="20" s="1" customFormat="1" ht="18.75" customHeight="1" spans="1:23">
      <c r="A20" s="22" t="s">
        <v>46</v>
      </c>
      <c r="B20" s="22" t="s">
        <v>140</v>
      </c>
      <c r="C20" s="22" t="s">
        <v>141</v>
      </c>
      <c r="D20" s="22">
        <v>2080505</v>
      </c>
      <c r="E20" s="22" t="s">
        <v>70</v>
      </c>
      <c r="F20" s="152">
        <v>30108</v>
      </c>
      <c r="G20" s="152" t="s">
        <v>142</v>
      </c>
      <c r="H20" s="153">
        <v>738357.92</v>
      </c>
      <c r="I20" s="153">
        <v>738357.92</v>
      </c>
      <c r="J20" s="33"/>
      <c r="K20" s="33"/>
      <c r="L20" s="153">
        <v>738357.92</v>
      </c>
      <c r="M20" s="33"/>
      <c r="N20" s="33"/>
      <c r="O20" s="33"/>
      <c r="P20" s="33"/>
      <c r="Q20" s="33"/>
      <c r="R20" s="33"/>
      <c r="S20" s="33"/>
      <c r="T20" s="33"/>
      <c r="U20" s="33"/>
      <c r="V20" s="33"/>
      <c r="W20" s="33"/>
    </row>
    <row r="21" s="1" customFormat="1" ht="18.75" customHeight="1" spans="1:23">
      <c r="A21" s="22" t="s">
        <v>46</v>
      </c>
      <c r="B21" s="22" t="s">
        <v>140</v>
      </c>
      <c r="C21" s="22" t="s">
        <v>141</v>
      </c>
      <c r="D21" s="22">
        <v>2101101</v>
      </c>
      <c r="E21" s="22" t="s">
        <v>74</v>
      </c>
      <c r="F21" s="152">
        <v>30110</v>
      </c>
      <c r="G21" s="152" t="s">
        <v>143</v>
      </c>
      <c r="H21" s="153">
        <v>309588.92</v>
      </c>
      <c r="I21" s="153">
        <v>309588.92</v>
      </c>
      <c r="J21" s="33"/>
      <c r="K21" s="33"/>
      <c r="L21" s="153">
        <v>309588.92</v>
      </c>
      <c r="M21" s="33"/>
      <c r="N21" s="33"/>
      <c r="O21" s="33"/>
      <c r="P21" s="33"/>
      <c r="Q21" s="33"/>
      <c r="R21" s="33"/>
      <c r="S21" s="33"/>
      <c r="T21" s="33"/>
      <c r="U21" s="33"/>
      <c r="V21" s="33"/>
      <c r="W21" s="33"/>
    </row>
    <row r="22" s="1" customFormat="1" ht="18.75" customHeight="1" spans="1:23">
      <c r="A22" s="22" t="s">
        <v>46</v>
      </c>
      <c r="B22" s="22" t="s">
        <v>140</v>
      </c>
      <c r="C22" s="22" t="s">
        <v>141</v>
      </c>
      <c r="D22" s="22">
        <v>2101102</v>
      </c>
      <c r="E22" s="22" t="s">
        <v>75</v>
      </c>
      <c r="F22" s="152">
        <v>30110</v>
      </c>
      <c r="G22" s="152" t="s">
        <v>143</v>
      </c>
      <c r="H22" s="153">
        <v>73434.25</v>
      </c>
      <c r="I22" s="153">
        <v>73434.25</v>
      </c>
      <c r="J22" s="33"/>
      <c r="K22" s="33"/>
      <c r="L22" s="153">
        <v>73434.25</v>
      </c>
      <c r="M22" s="33"/>
      <c r="N22" s="33"/>
      <c r="O22" s="33"/>
      <c r="P22" s="33"/>
      <c r="Q22" s="33"/>
      <c r="R22" s="33"/>
      <c r="S22" s="33"/>
      <c r="T22" s="33"/>
      <c r="U22" s="33"/>
      <c r="V22" s="33"/>
      <c r="W22" s="33"/>
    </row>
    <row r="23" s="1" customFormat="1" ht="18.75" customHeight="1" spans="1:23">
      <c r="A23" s="22" t="s">
        <v>46</v>
      </c>
      <c r="B23" s="22" t="s">
        <v>140</v>
      </c>
      <c r="C23" s="22" t="s">
        <v>141</v>
      </c>
      <c r="D23" s="22">
        <v>2101103</v>
      </c>
      <c r="E23" s="22" t="s">
        <v>76</v>
      </c>
      <c r="F23" s="152">
        <v>30111</v>
      </c>
      <c r="G23" s="152" t="s">
        <v>144</v>
      </c>
      <c r="H23" s="153">
        <v>343155.6</v>
      </c>
      <c r="I23" s="153">
        <v>343155.6</v>
      </c>
      <c r="J23" s="33"/>
      <c r="K23" s="33"/>
      <c r="L23" s="153">
        <v>343155.6</v>
      </c>
      <c r="M23" s="33"/>
      <c r="N23" s="33"/>
      <c r="O23" s="33"/>
      <c r="P23" s="33"/>
      <c r="Q23" s="33"/>
      <c r="R23" s="33"/>
      <c r="S23" s="33"/>
      <c r="T23" s="33"/>
      <c r="U23" s="33"/>
      <c r="V23" s="33"/>
      <c r="W23" s="33"/>
    </row>
    <row r="24" s="1" customFormat="1" ht="18.75" customHeight="1" spans="1:23">
      <c r="A24" s="22" t="s">
        <v>46</v>
      </c>
      <c r="B24" s="22" t="s">
        <v>140</v>
      </c>
      <c r="C24" s="22" t="s">
        <v>141</v>
      </c>
      <c r="D24" s="22">
        <v>2101199</v>
      </c>
      <c r="E24" s="22" t="s">
        <v>77</v>
      </c>
      <c r="F24" s="152">
        <v>30112</v>
      </c>
      <c r="G24" s="152" t="s">
        <v>145</v>
      </c>
      <c r="H24" s="153">
        <v>23073.69</v>
      </c>
      <c r="I24" s="153">
        <v>23073.69</v>
      </c>
      <c r="J24" s="33"/>
      <c r="K24" s="33"/>
      <c r="L24" s="153">
        <v>23073.69</v>
      </c>
      <c r="M24" s="33"/>
      <c r="N24" s="33"/>
      <c r="O24" s="33"/>
      <c r="P24" s="33"/>
      <c r="Q24" s="33"/>
      <c r="R24" s="33"/>
      <c r="S24" s="33"/>
      <c r="T24" s="33"/>
      <c r="U24" s="33"/>
      <c r="V24" s="33"/>
      <c r="W24" s="33"/>
    </row>
    <row r="25" s="1" customFormat="1" ht="18.75" customHeight="1" spans="1:23">
      <c r="A25" s="22" t="s">
        <v>46</v>
      </c>
      <c r="B25" s="22" t="s">
        <v>140</v>
      </c>
      <c r="C25" s="22" t="s">
        <v>141</v>
      </c>
      <c r="D25" s="22">
        <v>2010301</v>
      </c>
      <c r="E25" s="22" t="s">
        <v>62</v>
      </c>
      <c r="F25" s="152">
        <v>30112</v>
      </c>
      <c r="G25" s="152" t="s">
        <v>145</v>
      </c>
      <c r="H25" s="153">
        <v>5917.51</v>
      </c>
      <c r="I25" s="153">
        <v>5917.51</v>
      </c>
      <c r="J25" s="33"/>
      <c r="K25" s="33"/>
      <c r="L25" s="153">
        <v>5917.51</v>
      </c>
      <c r="M25" s="33"/>
      <c r="N25" s="33"/>
      <c r="O25" s="33"/>
      <c r="P25" s="33"/>
      <c r="Q25" s="33"/>
      <c r="R25" s="33"/>
      <c r="S25" s="33"/>
      <c r="T25" s="33"/>
      <c r="U25" s="33"/>
      <c r="V25" s="33"/>
      <c r="W25" s="33"/>
    </row>
    <row r="26" s="1" customFormat="1" ht="18.75" customHeight="1" spans="1:23">
      <c r="A26" s="22" t="s">
        <v>46</v>
      </c>
      <c r="B26" s="22" t="s">
        <v>140</v>
      </c>
      <c r="C26" s="22" t="s">
        <v>141</v>
      </c>
      <c r="D26" s="22">
        <v>2010350</v>
      </c>
      <c r="E26" s="22" t="s">
        <v>64</v>
      </c>
      <c r="F26" s="152">
        <v>30112</v>
      </c>
      <c r="G26" s="152" t="s">
        <v>145</v>
      </c>
      <c r="H26" s="153">
        <v>6193.25</v>
      </c>
      <c r="I26" s="153">
        <v>6193.25</v>
      </c>
      <c r="J26" s="33"/>
      <c r="K26" s="33"/>
      <c r="L26" s="153">
        <v>6193.25</v>
      </c>
      <c r="M26" s="33"/>
      <c r="N26" s="33"/>
      <c r="O26" s="33"/>
      <c r="P26" s="33"/>
      <c r="Q26" s="33"/>
      <c r="R26" s="33"/>
      <c r="S26" s="33"/>
      <c r="T26" s="33"/>
      <c r="U26" s="33"/>
      <c r="V26" s="33"/>
      <c r="W26" s="33"/>
    </row>
    <row r="27" s="1" customFormat="1" ht="18.75" customHeight="1" spans="1:23">
      <c r="A27" s="22" t="s">
        <v>46</v>
      </c>
      <c r="B27" s="22" t="s">
        <v>140</v>
      </c>
      <c r="C27" s="22" t="s">
        <v>141</v>
      </c>
      <c r="D27" s="22">
        <v>2101199</v>
      </c>
      <c r="E27" s="22" t="s">
        <v>77</v>
      </c>
      <c r="F27" s="152">
        <v>30112</v>
      </c>
      <c r="G27" s="152" t="s">
        <v>145</v>
      </c>
      <c r="H27" s="153">
        <v>6993</v>
      </c>
      <c r="I27" s="153">
        <v>6993</v>
      </c>
      <c r="J27" s="33"/>
      <c r="K27" s="33"/>
      <c r="L27" s="153">
        <v>6993</v>
      </c>
      <c r="M27" s="33"/>
      <c r="N27" s="33"/>
      <c r="O27" s="33"/>
      <c r="P27" s="33"/>
      <c r="Q27" s="33"/>
      <c r="R27" s="33"/>
      <c r="S27" s="33"/>
      <c r="T27" s="33"/>
      <c r="U27" s="33"/>
      <c r="V27" s="33"/>
      <c r="W27" s="33"/>
    </row>
    <row r="28" s="1" customFormat="1" ht="18.75" customHeight="1" spans="1:23">
      <c r="A28" s="22" t="s">
        <v>46</v>
      </c>
      <c r="B28" s="22" t="s">
        <v>140</v>
      </c>
      <c r="C28" s="22" t="s">
        <v>141</v>
      </c>
      <c r="D28" s="22">
        <v>2101199</v>
      </c>
      <c r="E28" s="22" t="s">
        <v>77</v>
      </c>
      <c r="F28" s="152">
        <v>30112</v>
      </c>
      <c r="G28" s="152" t="s">
        <v>145</v>
      </c>
      <c r="H28" s="153">
        <v>15651</v>
      </c>
      <c r="I28" s="153">
        <v>15651</v>
      </c>
      <c r="J28" s="33"/>
      <c r="K28" s="33"/>
      <c r="L28" s="153">
        <v>15651</v>
      </c>
      <c r="M28" s="33"/>
      <c r="N28" s="33"/>
      <c r="O28" s="33"/>
      <c r="P28" s="33"/>
      <c r="Q28" s="33"/>
      <c r="R28" s="33"/>
      <c r="S28" s="33"/>
      <c r="T28" s="33"/>
      <c r="U28" s="33"/>
      <c r="V28" s="33"/>
      <c r="W28" s="33"/>
    </row>
    <row r="29" s="1" customFormat="1" ht="18.75" customHeight="1" spans="1:23">
      <c r="A29" s="22" t="s">
        <v>46</v>
      </c>
      <c r="B29" s="22" t="s">
        <v>146</v>
      </c>
      <c r="C29" s="22" t="s">
        <v>147</v>
      </c>
      <c r="D29" s="22">
        <v>2010301</v>
      </c>
      <c r="E29" s="22" t="s">
        <v>62</v>
      </c>
      <c r="F29" s="152">
        <v>30228</v>
      </c>
      <c r="G29" s="152" t="s">
        <v>147</v>
      </c>
      <c r="H29" s="153">
        <v>46500</v>
      </c>
      <c r="I29" s="153">
        <v>46500</v>
      </c>
      <c r="J29" s="33"/>
      <c r="K29" s="33"/>
      <c r="L29" s="153">
        <v>46500</v>
      </c>
      <c r="M29" s="33"/>
      <c r="N29" s="33"/>
      <c r="O29" s="33"/>
      <c r="P29" s="33"/>
      <c r="Q29" s="33"/>
      <c r="R29" s="33"/>
      <c r="S29" s="33"/>
      <c r="T29" s="33"/>
      <c r="U29" s="33"/>
      <c r="V29" s="33"/>
      <c r="W29" s="33"/>
    </row>
    <row r="30" s="1" customFormat="1" ht="18.75" customHeight="1" spans="1:23">
      <c r="A30" s="22" t="s">
        <v>46</v>
      </c>
      <c r="B30" s="22" t="s">
        <v>146</v>
      </c>
      <c r="C30" s="22" t="s">
        <v>147</v>
      </c>
      <c r="D30" s="22">
        <v>2010350</v>
      </c>
      <c r="E30" s="22" t="s">
        <v>64</v>
      </c>
      <c r="F30" s="152">
        <v>30228</v>
      </c>
      <c r="G30" s="152" t="s">
        <v>147</v>
      </c>
      <c r="H30" s="153">
        <v>13500</v>
      </c>
      <c r="I30" s="153">
        <v>13500</v>
      </c>
      <c r="J30" s="33"/>
      <c r="K30" s="33"/>
      <c r="L30" s="153">
        <v>13500</v>
      </c>
      <c r="M30" s="33"/>
      <c r="N30" s="33"/>
      <c r="O30" s="33"/>
      <c r="P30" s="33"/>
      <c r="Q30" s="33"/>
      <c r="R30" s="33"/>
      <c r="S30" s="33"/>
      <c r="T30" s="33"/>
      <c r="U30" s="33"/>
      <c r="V30" s="33"/>
      <c r="W30" s="33"/>
    </row>
    <row r="31" s="1" customFormat="1" ht="18.75" customHeight="1" spans="1:23">
      <c r="A31" s="22" t="s">
        <v>46</v>
      </c>
      <c r="B31" s="22" t="s">
        <v>148</v>
      </c>
      <c r="C31" s="22" t="s">
        <v>149</v>
      </c>
      <c r="D31" s="22">
        <v>2010301</v>
      </c>
      <c r="E31" s="22" t="s">
        <v>62</v>
      </c>
      <c r="F31" s="152">
        <v>30201</v>
      </c>
      <c r="G31" s="152" t="s">
        <v>150</v>
      </c>
      <c r="H31" s="153">
        <v>51930</v>
      </c>
      <c r="I31" s="153">
        <v>51930</v>
      </c>
      <c r="J31" s="33"/>
      <c r="K31" s="33"/>
      <c r="L31" s="153">
        <v>51930</v>
      </c>
      <c r="M31" s="33"/>
      <c r="N31" s="33"/>
      <c r="O31" s="33"/>
      <c r="P31" s="33"/>
      <c r="Q31" s="33"/>
      <c r="R31" s="33"/>
      <c r="S31" s="33"/>
      <c r="T31" s="33"/>
      <c r="U31" s="33"/>
      <c r="V31" s="33"/>
      <c r="W31" s="33"/>
    </row>
    <row r="32" s="1" customFormat="1" ht="18.75" customHeight="1" spans="1:23">
      <c r="A32" s="22" t="s">
        <v>46</v>
      </c>
      <c r="B32" s="22" t="s">
        <v>148</v>
      </c>
      <c r="C32" s="22" t="s">
        <v>149</v>
      </c>
      <c r="D32" s="22">
        <v>2010301</v>
      </c>
      <c r="E32" s="22" t="s">
        <v>62</v>
      </c>
      <c r="F32" s="152">
        <v>30207</v>
      </c>
      <c r="G32" s="152" t="s">
        <v>151</v>
      </c>
      <c r="H32" s="153">
        <v>10000</v>
      </c>
      <c r="I32" s="153">
        <v>10000</v>
      </c>
      <c r="J32" s="33"/>
      <c r="K32" s="33"/>
      <c r="L32" s="153">
        <v>10000</v>
      </c>
      <c r="M32" s="33"/>
      <c r="N32" s="33"/>
      <c r="O32" s="33"/>
      <c r="P32" s="33"/>
      <c r="Q32" s="33"/>
      <c r="R32" s="33"/>
      <c r="S32" s="33"/>
      <c r="T32" s="33"/>
      <c r="U32" s="33"/>
      <c r="V32" s="33"/>
      <c r="W32" s="33"/>
    </row>
    <row r="33" s="1" customFormat="1" ht="18.75" customHeight="1" spans="1:23">
      <c r="A33" s="22" t="s">
        <v>46</v>
      </c>
      <c r="B33" s="22" t="s">
        <v>148</v>
      </c>
      <c r="C33" s="22" t="s">
        <v>149</v>
      </c>
      <c r="D33" s="22">
        <v>2010301</v>
      </c>
      <c r="E33" s="22" t="s">
        <v>62</v>
      </c>
      <c r="F33" s="152">
        <v>30211</v>
      </c>
      <c r="G33" s="152" t="s">
        <v>152</v>
      </c>
      <c r="H33" s="153">
        <v>50000</v>
      </c>
      <c r="I33" s="153">
        <v>50000</v>
      </c>
      <c r="J33" s="33"/>
      <c r="K33" s="33"/>
      <c r="L33" s="153">
        <v>50000</v>
      </c>
      <c r="M33" s="33"/>
      <c r="N33" s="33"/>
      <c r="O33" s="33"/>
      <c r="P33" s="33"/>
      <c r="Q33" s="33"/>
      <c r="R33" s="33"/>
      <c r="S33" s="33"/>
      <c r="T33" s="33"/>
      <c r="U33" s="33"/>
      <c r="V33" s="33"/>
      <c r="W33" s="33"/>
    </row>
    <row r="34" s="1" customFormat="1" ht="18.75" customHeight="1" spans="1:23">
      <c r="A34" s="22" t="s">
        <v>46</v>
      </c>
      <c r="B34" s="22" t="s">
        <v>148</v>
      </c>
      <c r="C34" s="22" t="s">
        <v>149</v>
      </c>
      <c r="D34" s="22">
        <v>2010301</v>
      </c>
      <c r="E34" s="22" t="s">
        <v>62</v>
      </c>
      <c r="F34" s="152">
        <v>30215</v>
      </c>
      <c r="G34" s="152" t="s">
        <v>153</v>
      </c>
      <c r="H34" s="153">
        <v>20000</v>
      </c>
      <c r="I34" s="153">
        <v>20000</v>
      </c>
      <c r="J34" s="33"/>
      <c r="K34" s="33"/>
      <c r="L34" s="153">
        <v>20000</v>
      </c>
      <c r="M34" s="33"/>
      <c r="N34" s="33"/>
      <c r="O34" s="33"/>
      <c r="P34" s="33"/>
      <c r="Q34" s="33"/>
      <c r="R34" s="33"/>
      <c r="S34" s="33"/>
      <c r="T34" s="33"/>
      <c r="U34" s="33"/>
      <c r="V34" s="33"/>
      <c r="W34" s="33"/>
    </row>
    <row r="35" s="1" customFormat="1" ht="18.75" customHeight="1" spans="1:23">
      <c r="A35" s="22" t="s">
        <v>46</v>
      </c>
      <c r="B35" s="22" t="s">
        <v>148</v>
      </c>
      <c r="C35" s="22" t="s">
        <v>149</v>
      </c>
      <c r="D35" s="22">
        <v>2010301</v>
      </c>
      <c r="E35" s="22" t="s">
        <v>62</v>
      </c>
      <c r="F35" s="152">
        <v>30216</v>
      </c>
      <c r="G35" s="152" t="s">
        <v>154</v>
      </c>
      <c r="H35" s="153">
        <v>40000</v>
      </c>
      <c r="I35" s="153">
        <v>40000</v>
      </c>
      <c r="J35" s="33"/>
      <c r="K35" s="33"/>
      <c r="L35" s="153">
        <v>40000</v>
      </c>
      <c r="M35" s="33"/>
      <c r="N35" s="33"/>
      <c r="O35" s="33"/>
      <c r="P35" s="33"/>
      <c r="Q35" s="33"/>
      <c r="R35" s="33"/>
      <c r="S35" s="33"/>
      <c r="T35" s="33"/>
      <c r="U35" s="33"/>
      <c r="V35" s="33"/>
      <c r="W35" s="33"/>
    </row>
    <row r="36" s="1" customFormat="1" ht="18.75" customHeight="1" spans="1:23">
      <c r="A36" s="22" t="s">
        <v>46</v>
      </c>
      <c r="B36" s="22" t="s">
        <v>148</v>
      </c>
      <c r="C36" s="22" t="s">
        <v>149</v>
      </c>
      <c r="D36" s="22">
        <v>2010350</v>
      </c>
      <c r="E36" s="22" t="s">
        <v>64</v>
      </c>
      <c r="F36" s="152">
        <v>30201</v>
      </c>
      <c r="G36" s="152" t="s">
        <v>150</v>
      </c>
      <c r="H36" s="153">
        <v>79270</v>
      </c>
      <c r="I36" s="153">
        <v>79270</v>
      </c>
      <c r="J36" s="33"/>
      <c r="K36" s="33"/>
      <c r="L36" s="153">
        <v>79270</v>
      </c>
      <c r="M36" s="33"/>
      <c r="N36" s="33"/>
      <c r="O36" s="33"/>
      <c r="P36" s="33"/>
      <c r="Q36" s="33"/>
      <c r="R36" s="33"/>
      <c r="S36" s="33"/>
      <c r="T36" s="33"/>
      <c r="U36" s="33"/>
      <c r="V36" s="33"/>
      <c r="W36" s="33"/>
    </row>
    <row r="37" s="1" customFormat="1" ht="18.75" customHeight="1" spans="1:23">
      <c r="A37" s="22" t="s">
        <v>46</v>
      </c>
      <c r="B37" s="22" t="s">
        <v>148</v>
      </c>
      <c r="C37" s="22" t="s">
        <v>149</v>
      </c>
      <c r="D37" s="22">
        <v>2010350</v>
      </c>
      <c r="E37" s="22" t="s">
        <v>64</v>
      </c>
      <c r="F37" s="152">
        <v>30211</v>
      </c>
      <c r="G37" s="152" t="s">
        <v>152</v>
      </c>
      <c r="H37" s="153">
        <v>20000</v>
      </c>
      <c r="I37" s="153">
        <v>20000</v>
      </c>
      <c r="J37" s="33"/>
      <c r="K37" s="33"/>
      <c r="L37" s="153">
        <v>20000</v>
      </c>
      <c r="M37" s="33"/>
      <c r="N37" s="33"/>
      <c r="O37" s="33"/>
      <c r="P37" s="33"/>
      <c r="Q37" s="33"/>
      <c r="R37" s="33"/>
      <c r="S37" s="33"/>
      <c r="T37" s="33"/>
      <c r="U37" s="33"/>
      <c r="V37" s="33"/>
      <c r="W37" s="33"/>
    </row>
    <row r="38" s="1" customFormat="1" ht="18.75" customHeight="1" spans="1:23">
      <c r="A38" s="22" t="s">
        <v>46</v>
      </c>
      <c r="B38" s="22" t="s">
        <v>148</v>
      </c>
      <c r="C38" s="22" t="s">
        <v>149</v>
      </c>
      <c r="D38" s="22">
        <v>2010301</v>
      </c>
      <c r="E38" s="22" t="s">
        <v>62</v>
      </c>
      <c r="F38" s="152">
        <v>30239</v>
      </c>
      <c r="G38" s="152" t="s">
        <v>155</v>
      </c>
      <c r="H38" s="153">
        <v>29940</v>
      </c>
      <c r="I38" s="153">
        <v>29940</v>
      </c>
      <c r="J38" s="33"/>
      <c r="K38" s="33"/>
      <c r="L38" s="153">
        <v>29940</v>
      </c>
      <c r="M38" s="33"/>
      <c r="N38" s="33"/>
      <c r="O38" s="33"/>
      <c r="P38" s="33"/>
      <c r="Q38" s="33"/>
      <c r="R38" s="33"/>
      <c r="S38" s="33"/>
      <c r="T38" s="33"/>
      <c r="U38" s="33"/>
      <c r="V38" s="33"/>
      <c r="W38" s="33"/>
    </row>
    <row r="39" s="1" customFormat="1" ht="18.75" customHeight="1" spans="1:23">
      <c r="A39" s="22" t="s">
        <v>46</v>
      </c>
      <c r="B39" s="22" t="s">
        <v>148</v>
      </c>
      <c r="C39" s="22" t="s">
        <v>149</v>
      </c>
      <c r="D39" s="22">
        <v>2080501</v>
      </c>
      <c r="E39" s="22" t="s">
        <v>68</v>
      </c>
      <c r="F39" s="152">
        <v>30299</v>
      </c>
      <c r="G39" s="152" t="s">
        <v>156</v>
      </c>
      <c r="H39" s="153">
        <v>9600</v>
      </c>
      <c r="I39" s="153">
        <v>9600</v>
      </c>
      <c r="J39" s="33"/>
      <c r="K39" s="33"/>
      <c r="L39" s="153">
        <v>9600</v>
      </c>
      <c r="M39" s="33"/>
      <c r="N39" s="33"/>
      <c r="O39" s="33"/>
      <c r="P39" s="33"/>
      <c r="Q39" s="33"/>
      <c r="R39" s="33"/>
      <c r="S39" s="33"/>
      <c r="T39" s="33"/>
      <c r="U39" s="33"/>
      <c r="V39" s="33"/>
      <c r="W39" s="33"/>
    </row>
    <row r="40" s="1" customFormat="1" ht="18.75" customHeight="1" spans="1:23">
      <c r="A40" s="22" t="s">
        <v>46</v>
      </c>
      <c r="B40" s="22" t="s">
        <v>148</v>
      </c>
      <c r="C40" s="22" t="s">
        <v>149</v>
      </c>
      <c r="D40" s="22">
        <v>2080502</v>
      </c>
      <c r="E40" s="22" t="s">
        <v>69</v>
      </c>
      <c r="F40" s="152">
        <v>30299</v>
      </c>
      <c r="G40" s="152" t="s">
        <v>156</v>
      </c>
      <c r="H40" s="153">
        <v>7200</v>
      </c>
      <c r="I40" s="153">
        <v>7200</v>
      </c>
      <c r="J40" s="33"/>
      <c r="K40" s="33"/>
      <c r="L40" s="153">
        <v>7200</v>
      </c>
      <c r="M40" s="33"/>
      <c r="N40" s="33"/>
      <c r="O40" s="33"/>
      <c r="P40" s="33"/>
      <c r="Q40" s="33"/>
      <c r="R40" s="33"/>
      <c r="S40" s="33"/>
      <c r="T40" s="33"/>
      <c r="U40" s="33"/>
      <c r="V40" s="33"/>
      <c r="W40" s="33"/>
    </row>
    <row r="41" s="1" customFormat="1" ht="18.75" customHeight="1" spans="1:23">
      <c r="A41" s="22" t="s">
        <v>46</v>
      </c>
      <c r="B41" s="22" t="s">
        <v>157</v>
      </c>
      <c r="C41" s="22" t="s">
        <v>158</v>
      </c>
      <c r="D41" s="22">
        <v>2010301</v>
      </c>
      <c r="E41" s="22" t="s">
        <v>62</v>
      </c>
      <c r="F41" s="152">
        <v>30299</v>
      </c>
      <c r="G41" s="152" t="s">
        <v>156</v>
      </c>
      <c r="H41" s="153">
        <v>15500</v>
      </c>
      <c r="I41" s="153">
        <v>15500</v>
      </c>
      <c r="J41" s="33"/>
      <c r="K41" s="33"/>
      <c r="L41" s="153">
        <v>15500</v>
      </c>
      <c r="M41" s="33"/>
      <c r="N41" s="33"/>
      <c r="O41" s="33"/>
      <c r="P41" s="33"/>
      <c r="Q41" s="33"/>
      <c r="R41" s="33"/>
      <c r="S41" s="33"/>
      <c r="T41" s="33"/>
      <c r="U41" s="33"/>
      <c r="V41" s="33"/>
      <c r="W41" s="33"/>
    </row>
    <row r="42" s="1" customFormat="1" ht="18.75" customHeight="1" spans="1:23">
      <c r="A42" s="22" t="s">
        <v>46</v>
      </c>
      <c r="B42" s="22" t="s">
        <v>157</v>
      </c>
      <c r="C42" s="22" t="s">
        <v>158</v>
      </c>
      <c r="D42" s="22">
        <v>2010350</v>
      </c>
      <c r="E42" s="22" t="s">
        <v>64</v>
      </c>
      <c r="F42" s="152">
        <v>30299</v>
      </c>
      <c r="G42" s="152" t="s">
        <v>156</v>
      </c>
      <c r="H42" s="153">
        <v>4500</v>
      </c>
      <c r="I42" s="153">
        <v>4500</v>
      </c>
      <c r="J42" s="33"/>
      <c r="K42" s="33"/>
      <c r="L42" s="153">
        <v>4500</v>
      </c>
      <c r="M42" s="33"/>
      <c r="N42" s="33"/>
      <c r="O42" s="33"/>
      <c r="P42" s="33"/>
      <c r="Q42" s="33"/>
      <c r="R42" s="33"/>
      <c r="S42" s="33"/>
      <c r="T42" s="33"/>
      <c r="U42" s="33"/>
      <c r="V42" s="33"/>
      <c r="W42" s="33"/>
    </row>
    <row r="43" s="1" customFormat="1" ht="18.75" customHeight="1" spans="1:23">
      <c r="A43" s="22" t="s">
        <v>46</v>
      </c>
      <c r="B43" s="22" t="s">
        <v>159</v>
      </c>
      <c r="C43" s="22" t="s">
        <v>160</v>
      </c>
      <c r="D43" s="22">
        <v>2010301</v>
      </c>
      <c r="E43" s="22" t="s">
        <v>62</v>
      </c>
      <c r="F43" s="152">
        <v>30103</v>
      </c>
      <c r="G43" s="152" t="s">
        <v>161</v>
      </c>
      <c r="H43" s="153">
        <v>363264</v>
      </c>
      <c r="I43" s="153">
        <v>363264</v>
      </c>
      <c r="J43" s="33"/>
      <c r="K43" s="33"/>
      <c r="L43" s="153">
        <v>363264</v>
      </c>
      <c r="M43" s="33"/>
      <c r="N43" s="33"/>
      <c r="O43" s="33"/>
      <c r="P43" s="33"/>
      <c r="Q43" s="33"/>
      <c r="R43" s="33"/>
      <c r="S43" s="33"/>
      <c r="T43" s="33"/>
      <c r="U43" s="33"/>
      <c r="V43" s="33"/>
      <c r="W43" s="33"/>
    </row>
    <row r="44" s="1" customFormat="1" ht="18.75" customHeight="1" spans="1:23">
      <c r="A44" s="22" t="s">
        <v>46</v>
      </c>
      <c r="B44" s="22" t="s">
        <v>159</v>
      </c>
      <c r="C44" s="22" t="s">
        <v>160</v>
      </c>
      <c r="D44" s="22">
        <v>2010301</v>
      </c>
      <c r="E44" s="22" t="s">
        <v>62</v>
      </c>
      <c r="F44" s="152">
        <v>30103</v>
      </c>
      <c r="G44" s="152" t="s">
        <v>161</v>
      </c>
      <c r="H44" s="153">
        <v>178921.07</v>
      </c>
      <c r="I44" s="153">
        <v>178921.07</v>
      </c>
      <c r="J44" s="33"/>
      <c r="K44" s="33"/>
      <c r="L44" s="153">
        <v>178921.07</v>
      </c>
      <c r="M44" s="33"/>
      <c r="N44" s="33"/>
      <c r="O44" s="33"/>
      <c r="P44" s="33"/>
      <c r="Q44" s="33"/>
      <c r="R44" s="33"/>
      <c r="S44" s="33"/>
      <c r="T44" s="33"/>
      <c r="U44" s="33"/>
      <c r="V44" s="33"/>
      <c r="W44" s="33"/>
    </row>
    <row r="45" s="1" customFormat="1" ht="18.75" customHeight="1" spans="1:23">
      <c r="A45" s="22" t="s">
        <v>46</v>
      </c>
      <c r="B45" s="22" t="s">
        <v>162</v>
      </c>
      <c r="C45" s="22" t="s">
        <v>163</v>
      </c>
      <c r="D45" s="22">
        <v>2010350</v>
      </c>
      <c r="E45" s="22" t="s">
        <v>64</v>
      </c>
      <c r="F45" s="152">
        <v>30101</v>
      </c>
      <c r="G45" s="152" t="s">
        <v>164</v>
      </c>
      <c r="H45" s="153">
        <v>352104</v>
      </c>
      <c r="I45" s="153">
        <v>352104</v>
      </c>
      <c r="J45" s="33"/>
      <c r="K45" s="33"/>
      <c r="L45" s="153">
        <v>352104</v>
      </c>
      <c r="M45" s="33"/>
      <c r="N45" s="33"/>
      <c r="O45" s="33"/>
      <c r="P45" s="33"/>
      <c r="Q45" s="33"/>
      <c r="R45" s="33"/>
      <c r="S45" s="33"/>
      <c r="T45" s="33"/>
      <c r="U45" s="33"/>
      <c r="V45" s="33"/>
      <c r="W45" s="33"/>
    </row>
    <row r="46" s="1" customFormat="1" ht="18.75" customHeight="1" spans="1:23">
      <c r="A46" s="22" t="s">
        <v>46</v>
      </c>
      <c r="B46" s="22" t="s">
        <v>162</v>
      </c>
      <c r="C46" s="22" t="s">
        <v>163</v>
      </c>
      <c r="D46" s="22">
        <v>2010350</v>
      </c>
      <c r="E46" s="22" t="s">
        <v>64</v>
      </c>
      <c r="F46" s="152">
        <v>30102</v>
      </c>
      <c r="G46" s="152" t="s">
        <v>165</v>
      </c>
      <c r="H46" s="153">
        <v>42060</v>
      </c>
      <c r="I46" s="153">
        <v>42060</v>
      </c>
      <c r="J46" s="33"/>
      <c r="K46" s="33"/>
      <c r="L46" s="153">
        <v>42060</v>
      </c>
      <c r="M46" s="33"/>
      <c r="N46" s="33"/>
      <c r="O46" s="33"/>
      <c r="P46" s="33"/>
      <c r="Q46" s="33"/>
      <c r="R46" s="33"/>
      <c r="S46" s="33"/>
      <c r="T46" s="33"/>
      <c r="U46" s="33"/>
      <c r="V46" s="33"/>
      <c r="W46" s="33"/>
    </row>
    <row r="47" s="1" customFormat="1" ht="18.75" customHeight="1" spans="1:23">
      <c r="A47" s="22" t="s">
        <v>46</v>
      </c>
      <c r="B47" s="22" t="s">
        <v>162</v>
      </c>
      <c r="C47" s="22" t="s">
        <v>163</v>
      </c>
      <c r="D47" s="22">
        <v>2010350</v>
      </c>
      <c r="E47" s="22" t="s">
        <v>64</v>
      </c>
      <c r="F47" s="152">
        <v>30103</v>
      </c>
      <c r="G47" s="152" t="s">
        <v>161</v>
      </c>
      <c r="H47" s="153">
        <v>2700</v>
      </c>
      <c r="I47" s="153">
        <v>2700</v>
      </c>
      <c r="J47" s="33"/>
      <c r="K47" s="33"/>
      <c r="L47" s="153">
        <v>2700</v>
      </c>
      <c r="M47" s="33"/>
      <c r="N47" s="33"/>
      <c r="O47" s="33"/>
      <c r="P47" s="33"/>
      <c r="Q47" s="33"/>
      <c r="R47" s="33"/>
      <c r="S47" s="33"/>
      <c r="T47" s="33"/>
      <c r="U47" s="33"/>
      <c r="V47" s="33"/>
      <c r="W47" s="33"/>
    </row>
    <row r="48" s="1" customFormat="1" ht="18.75" customHeight="1" spans="1:23">
      <c r="A48" s="22" t="s">
        <v>46</v>
      </c>
      <c r="B48" s="22" t="s">
        <v>162</v>
      </c>
      <c r="C48" s="22" t="s">
        <v>163</v>
      </c>
      <c r="D48" s="22">
        <v>2010350</v>
      </c>
      <c r="E48" s="22" t="s">
        <v>64</v>
      </c>
      <c r="F48" s="152">
        <v>30107</v>
      </c>
      <c r="G48" s="152" t="s">
        <v>166</v>
      </c>
      <c r="H48" s="153">
        <v>270000</v>
      </c>
      <c r="I48" s="153">
        <v>270000</v>
      </c>
      <c r="J48" s="33"/>
      <c r="K48" s="33"/>
      <c r="L48" s="153">
        <v>270000</v>
      </c>
      <c r="M48" s="33"/>
      <c r="N48" s="33"/>
      <c r="O48" s="33"/>
      <c r="P48" s="33"/>
      <c r="Q48" s="33"/>
      <c r="R48" s="33"/>
      <c r="S48" s="33"/>
      <c r="T48" s="33"/>
      <c r="U48" s="33"/>
      <c r="V48" s="33"/>
      <c r="W48" s="33"/>
    </row>
    <row r="49" s="1" customFormat="1" ht="18.75" customHeight="1" spans="1:23">
      <c r="A49" s="22" t="s">
        <v>46</v>
      </c>
      <c r="B49" s="22" t="s">
        <v>162</v>
      </c>
      <c r="C49" s="22" t="s">
        <v>163</v>
      </c>
      <c r="D49" s="22">
        <v>2010350</v>
      </c>
      <c r="E49" s="22" t="s">
        <v>64</v>
      </c>
      <c r="F49" s="152">
        <v>30107</v>
      </c>
      <c r="G49" s="152" t="s">
        <v>166</v>
      </c>
      <c r="H49" s="153">
        <v>138360</v>
      </c>
      <c r="I49" s="153">
        <v>138360</v>
      </c>
      <c r="J49" s="33"/>
      <c r="K49" s="33"/>
      <c r="L49" s="153">
        <v>138360</v>
      </c>
      <c r="M49" s="33"/>
      <c r="N49" s="33"/>
      <c r="O49" s="33"/>
      <c r="P49" s="33"/>
      <c r="Q49" s="33"/>
      <c r="R49" s="33"/>
      <c r="S49" s="33"/>
      <c r="T49" s="33"/>
      <c r="U49" s="33"/>
      <c r="V49" s="33"/>
      <c r="W49" s="33"/>
    </row>
    <row r="50" s="1" customFormat="1" ht="18.75" customHeight="1" spans="1:23">
      <c r="A50" s="22" t="s">
        <v>46</v>
      </c>
      <c r="B50" s="22" t="s">
        <v>167</v>
      </c>
      <c r="C50" s="22" t="s">
        <v>168</v>
      </c>
      <c r="D50" s="22">
        <v>2010350</v>
      </c>
      <c r="E50" s="22" t="s">
        <v>64</v>
      </c>
      <c r="F50" s="152">
        <v>30107</v>
      </c>
      <c r="G50" s="152" t="s">
        <v>166</v>
      </c>
      <c r="H50" s="153">
        <v>108108</v>
      </c>
      <c r="I50" s="153">
        <v>108108</v>
      </c>
      <c r="J50" s="33"/>
      <c r="K50" s="33"/>
      <c r="L50" s="153">
        <v>108108</v>
      </c>
      <c r="M50" s="33"/>
      <c r="N50" s="33"/>
      <c r="O50" s="33"/>
      <c r="P50" s="33"/>
      <c r="Q50" s="33"/>
      <c r="R50" s="33"/>
      <c r="S50" s="33"/>
      <c r="T50" s="33"/>
      <c r="U50" s="33"/>
      <c r="V50" s="33"/>
      <c r="W50" s="33"/>
    </row>
    <row r="51" s="1" customFormat="1" ht="18.75" customHeight="1" spans="1:23">
      <c r="A51" s="22" t="s">
        <v>46</v>
      </c>
      <c r="B51" s="22" t="s">
        <v>167</v>
      </c>
      <c r="C51" s="22" t="s">
        <v>168</v>
      </c>
      <c r="D51" s="22">
        <v>2010350</v>
      </c>
      <c r="E51" s="22" t="s">
        <v>64</v>
      </c>
      <c r="F51" s="152">
        <v>30107</v>
      </c>
      <c r="G51" s="152" t="s">
        <v>166</v>
      </c>
      <c r="H51" s="153">
        <v>32292</v>
      </c>
      <c r="I51" s="153">
        <v>32292</v>
      </c>
      <c r="J51" s="33"/>
      <c r="K51" s="33"/>
      <c r="L51" s="153">
        <v>32292</v>
      </c>
      <c r="M51" s="33"/>
      <c r="N51" s="33"/>
      <c r="O51" s="33"/>
      <c r="P51" s="33"/>
      <c r="Q51" s="33"/>
      <c r="R51" s="33"/>
      <c r="S51" s="33"/>
      <c r="T51" s="33"/>
      <c r="U51" s="33"/>
      <c r="V51" s="33"/>
      <c r="W51" s="33"/>
    </row>
    <row r="52" s="1" customFormat="1" ht="18.75" customHeight="1" spans="1:23">
      <c r="A52" s="22" t="s">
        <v>46</v>
      </c>
      <c r="B52" s="22" t="s">
        <v>167</v>
      </c>
      <c r="C52" s="22" t="s">
        <v>168</v>
      </c>
      <c r="D52" s="22">
        <v>2010350</v>
      </c>
      <c r="E52" s="22" t="s">
        <v>64</v>
      </c>
      <c r="F52" s="152">
        <v>30107</v>
      </c>
      <c r="G52" s="152" t="s">
        <v>166</v>
      </c>
      <c r="H52" s="153">
        <v>21600</v>
      </c>
      <c r="I52" s="153">
        <v>21600</v>
      </c>
      <c r="J52" s="33"/>
      <c r="K52" s="33"/>
      <c r="L52" s="153">
        <v>21600</v>
      </c>
      <c r="M52" s="33"/>
      <c r="N52" s="33"/>
      <c r="O52" s="33"/>
      <c r="P52" s="33"/>
      <c r="Q52" s="33"/>
      <c r="R52" s="33"/>
      <c r="S52" s="33"/>
      <c r="T52" s="33"/>
      <c r="U52" s="33"/>
      <c r="V52" s="33"/>
      <c r="W52" s="33"/>
    </row>
    <row r="53" s="1" customFormat="1" ht="18.75" customHeight="1" spans="1:23">
      <c r="A53" s="22" t="s">
        <v>46</v>
      </c>
      <c r="B53" s="22" t="s">
        <v>169</v>
      </c>
      <c r="C53" s="22" t="s">
        <v>170</v>
      </c>
      <c r="D53" s="22">
        <v>2010301</v>
      </c>
      <c r="E53" s="22" t="s">
        <v>62</v>
      </c>
      <c r="F53" s="152">
        <v>30199</v>
      </c>
      <c r="G53" s="152" t="s">
        <v>171</v>
      </c>
      <c r="H53" s="153">
        <v>252000</v>
      </c>
      <c r="I53" s="153">
        <v>252000</v>
      </c>
      <c r="J53" s="33"/>
      <c r="K53" s="33"/>
      <c r="L53" s="153">
        <v>252000</v>
      </c>
      <c r="M53" s="33"/>
      <c r="N53" s="33"/>
      <c r="O53" s="33"/>
      <c r="P53" s="33"/>
      <c r="Q53" s="33"/>
      <c r="R53" s="33"/>
      <c r="S53" s="33"/>
      <c r="T53" s="33"/>
      <c r="U53" s="33"/>
      <c r="V53" s="33"/>
      <c r="W53" s="33"/>
    </row>
    <row r="54" s="1" customFormat="1" ht="18.75" customHeight="1" spans="1:23">
      <c r="A54" s="22" t="s">
        <v>46</v>
      </c>
      <c r="B54" s="22" t="s">
        <v>172</v>
      </c>
      <c r="C54" s="22" t="s">
        <v>114</v>
      </c>
      <c r="D54" s="22">
        <v>2010301</v>
      </c>
      <c r="E54" s="22" t="s">
        <v>62</v>
      </c>
      <c r="F54" s="152">
        <v>30217</v>
      </c>
      <c r="G54" s="152" t="s">
        <v>114</v>
      </c>
      <c r="H54" s="153">
        <v>170000</v>
      </c>
      <c r="I54" s="153">
        <v>170000</v>
      </c>
      <c r="J54" s="33"/>
      <c r="K54" s="33"/>
      <c r="L54" s="153">
        <v>170000</v>
      </c>
      <c r="M54" s="33"/>
      <c r="N54" s="33"/>
      <c r="O54" s="33"/>
      <c r="P54" s="33"/>
      <c r="Q54" s="33"/>
      <c r="R54" s="33"/>
      <c r="S54" s="33"/>
      <c r="T54" s="33"/>
      <c r="U54" s="33"/>
      <c r="V54" s="33"/>
      <c r="W54" s="33"/>
    </row>
    <row r="55" s="1" customFormat="1" ht="18.75" customHeight="1" spans="1:23">
      <c r="A55" s="22" t="s">
        <v>46</v>
      </c>
      <c r="B55" s="22" t="s">
        <v>173</v>
      </c>
      <c r="C55" s="22" t="s">
        <v>174</v>
      </c>
      <c r="D55" s="22">
        <v>2010301</v>
      </c>
      <c r="E55" s="22" t="s">
        <v>62</v>
      </c>
      <c r="F55" s="152">
        <v>30239</v>
      </c>
      <c r="G55" s="152" t="s">
        <v>155</v>
      </c>
      <c r="H55" s="153">
        <v>299400</v>
      </c>
      <c r="I55" s="153">
        <v>299400</v>
      </c>
      <c r="J55" s="33"/>
      <c r="K55" s="33"/>
      <c r="L55" s="153">
        <v>299400</v>
      </c>
      <c r="M55" s="33"/>
      <c r="N55" s="33"/>
      <c r="O55" s="33"/>
      <c r="P55" s="33"/>
      <c r="Q55" s="33"/>
      <c r="R55" s="33"/>
      <c r="S55" s="33"/>
      <c r="T55" s="33"/>
      <c r="U55" s="33"/>
      <c r="V55" s="33"/>
      <c r="W55" s="33"/>
    </row>
    <row r="56" s="1" customFormat="1" ht="18.75" customHeight="1" spans="1:23">
      <c r="A56" s="22" t="s">
        <v>46</v>
      </c>
      <c r="B56" s="22" t="s">
        <v>175</v>
      </c>
      <c r="C56" s="22" t="s">
        <v>80</v>
      </c>
      <c r="D56" s="22">
        <v>2210201</v>
      </c>
      <c r="E56" s="22" t="s">
        <v>80</v>
      </c>
      <c r="F56" s="152">
        <v>30113</v>
      </c>
      <c r="G56" s="152" t="s">
        <v>176</v>
      </c>
      <c r="H56" s="153">
        <v>632772</v>
      </c>
      <c r="I56" s="153">
        <v>632772</v>
      </c>
      <c r="J56" s="33"/>
      <c r="K56" s="33"/>
      <c r="L56" s="153">
        <v>632772</v>
      </c>
      <c r="M56" s="33"/>
      <c r="N56" s="33"/>
      <c r="O56" s="33"/>
      <c r="P56" s="33"/>
      <c r="Q56" s="33"/>
      <c r="R56" s="33"/>
      <c r="S56" s="33"/>
      <c r="T56" s="33"/>
      <c r="U56" s="33"/>
      <c r="V56" s="33"/>
      <c r="W56" s="33"/>
    </row>
    <row r="57" s="1" customFormat="1" ht="18.75" customHeight="1" spans="1:23">
      <c r="A57" s="22" t="s">
        <v>46</v>
      </c>
      <c r="B57" s="22" t="s">
        <v>177</v>
      </c>
      <c r="C57" s="22" t="s">
        <v>178</v>
      </c>
      <c r="D57" s="22">
        <v>2010301</v>
      </c>
      <c r="E57" s="22" t="s">
        <v>62</v>
      </c>
      <c r="F57" s="152">
        <v>30101</v>
      </c>
      <c r="G57" s="152" t="s">
        <v>164</v>
      </c>
      <c r="H57" s="153">
        <v>1572516</v>
      </c>
      <c r="I57" s="153">
        <v>1572516</v>
      </c>
      <c r="J57" s="33"/>
      <c r="K57" s="33"/>
      <c r="L57" s="153">
        <v>1572516</v>
      </c>
      <c r="M57" s="33"/>
      <c r="N57" s="33"/>
      <c r="O57" s="33"/>
      <c r="P57" s="33"/>
      <c r="Q57" s="33"/>
      <c r="R57" s="33"/>
      <c r="S57" s="33"/>
      <c r="T57" s="33"/>
      <c r="U57" s="33"/>
      <c r="V57" s="33"/>
      <c r="W57" s="33"/>
    </row>
    <row r="58" s="1" customFormat="1" ht="18.75" customHeight="1" spans="1:23">
      <c r="A58" s="22" t="s">
        <v>46</v>
      </c>
      <c r="B58" s="22" t="s">
        <v>177</v>
      </c>
      <c r="C58" s="22" t="s">
        <v>178</v>
      </c>
      <c r="D58" s="22">
        <v>2010301</v>
      </c>
      <c r="E58" s="22" t="s">
        <v>62</v>
      </c>
      <c r="F58" s="152">
        <v>30102</v>
      </c>
      <c r="G58" s="152" t="s">
        <v>165</v>
      </c>
      <c r="H58" s="153">
        <v>2039184</v>
      </c>
      <c r="I58" s="153">
        <v>2039184</v>
      </c>
      <c r="J58" s="33"/>
      <c r="K58" s="33"/>
      <c r="L58" s="153">
        <v>2039184</v>
      </c>
      <c r="M58" s="33"/>
      <c r="N58" s="33"/>
      <c r="O58" s="33"/>
      <c r="P58" s="33"/>
      <c r="Q58" s="33"/>
      <c r="R58" s="33"/>
      <c r="S58" s="33"/>
      <c r="T58" s="33"/>
      <c r="U58" s="33"/>
      <c r="V58" s="33"/>
      <c r="W58" s="33"/>
    </row>
    <row r="59" s="1" customFormat="1" ht="18.75" customHeight="1" spans="1:23">
      <c r="A59" s="22" t="s">
        <v>46</v>
      </c>
      <c r="B59" s="22" t="s">
        <v>177</v>
      </c>
      <c r="C59" s="22" t="s">
        <v>178</v>
      </c>
      <c r="D59" s="22">
        <v>2010301</v>
      </c>
      <c r="E59" s="22" t="s">
        <v>62</v>
      </c>
      <c r="F59" s="152">
        <v>30103</v>
      </c>
      <c r="G59" s="152" t="s">
        <v>161</v>
      </c>
      <c r="H59" s="153">
        <v>131043</v>
      </c>
      <c r="I59" s="153">
        <v>131043</v>
      </c>
      <c r="J59" s="33"/>
      <c r="K59" s="33"/>
      <c r="L59" s="153">
        <v>131043</v>
      </c>
      <c r="M59" s="33"/>
      <c r="N59" s="33"/>
      <c r="O59" s="33"/>
      <c r="P59" s="33"/>
      <c r="Q59" s="33"/>
      <c r="R59" s="33"/>
      <c r="S59" s="33"/>
      <c r="T59" s="33"/>
      <c r="U59" s="33"/>
      <c r="V59" s="33"/>
      <c r="W59" s="33"/>
    </row>
    <row r="60" s="1" customFormat="1" ht="18.75" customHeight="1" spans="1:23">
      <c r="A60" s="22" t="s">
        <v>46</v>
      </c>
      <c r="B60" s="22" t="s">
        <v>177</v>
      </c>
      <c r="C60" s="22" t="s">
        <v>178</v>
      </c>
      <c r="D60" s="22">
        <v>2010301</v>
      </c>
      <c r="E60" s="22" t="s">
        <v>62</v>
      </c>
      <c r="F60" s="152">
        <v>30103</v>
      </c>
      <c r="G60" s="152" t="s">
        <v>161</v>
      </c>
      <c r="H60" s="153">
        <v>9300</v>
      </c>
      <c r="I60" s="153">
        <v>9300</v>
      </c>
      <c r="J60" s="33"/>
      <c r="K60" s="33"/>
      <c r="L60" s="153">
        <v>9300</v>
      </c>
      <c r="M60" s="33"/>
      <c r="N60" s="33"/>
      <c r="O60" s="33"/>
      <c r="P60" s="33"/>
      <c r="Q60" s="33"/>
      <c r="R60" s="33"/>
      <c r="S60" s="33"/>
      <c r="T60" s="33"/>
      <c r="U60" s="33"/>
      <c r="V60" s="33"/>
      <c r="W60" s="33"/>
    </row>
    <row r="61" s="1" customFormat="1" ht="18.75" customHeight="1" spans="1:23">
      <c r="A61" s="22" t="s">
        <v>46</v>
      </c>
      <c r="B61" s="22" t="s">
        <v>179</v>
      </c>
      <c r="C61" s="22" t="s">
        <v>180</v>
      </c>
      <c r="D61" s="22">
        <v>2010301</v>
      </c>
      <c r="E61" s="22" t="s">
        <v>62</v>
      </c>
      <c r="F61" s="152">
        <v>30231</v>
      </c>
      <c r="G61" s="152" t="s">
        <v>181</v>
      </c>
      <c r="H61" s="153">
        <v>203000</v>
      </c>
      <c r="I61" s="153">
        <v>203000</v>
      </c>
      <c r="J61" s="33"/>
      <c r="K61" s="33"/>
      <c r="L61" s="153">
        <v>203000</v>
      </c>
      <c r="M61" s="33"/>
      <c r="N61" s="33"/>
      <c r="O61" s="33"/>
      <c r="P61" s="33"/>
      <c r="Q61" s="33"/>
      <c r="R61" s="33"/>
      <c r="S61" s="33"/>
      <c r="T61" s="33"/>
      <c r="U61" s="33"/>
      <c r="V61" s="33"/>
      <c r="W61" s="33"/>
    </row>
    <row r="62" s="1" customFormat="1" ht="18.75" customHeight="1" spans="1:23">
      <c r="A62" s="40" t="s">
        <v>81</v>
      </c>
      <c r="B62" s="41"/>
      <c r="C62" s="41"/>
      <c r="D62" s="41"/>
      <c r="E62" s="41"/>
      <c r="F62" s="41"/>
      <c r="G62" s="42"/>
      <c r="H62" s="149">
        <v>9312112.46</v>
      </c>
      <c r="I62" s="149">
        <v>9312112.46</v>
      </c>
      <c r="J62" s="33"/>
      <c r="K62" s="33"/>
      <c r="L62" s="149">
        <v>9312112.46</v>
      </c>
      <c r="M62" s="33"/>
      <c r="N62" s="33"/>
      <c r="O62" s="33"/>
      <c r="P62" s="33"/>
      <c r="Q62" s="33"/>
      <c r="R62" s="33"/>
      <c r="S62" s="33"/>
      <c r="T62" s="33"/>
      <c r="U62" s="33"/>
      <c r="V62" s="33"/>
      <c r="W62" s="33"/>
    </row>
  </sheetData>
  <mergeCells count="30">
    <mergeCell ref="A2:W2"/>
    <mergeCell ref="A3:G3"/>
    <mergeCell ref="H4:W4"/>
    <mergeCell ref="I5:M5"/>
    <mergeCell ref="N5:P5"/>
    <mergeCell ref="R5:W5"/>
    <mergeCell ref="A62:G6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751388888888889" right="0.751388888888889" top="1" bottom="1" header="0.5" footer="0.5"/>
  <pageSetup paperSize="9" scale="75"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4"/>
  <sheetViews>
    <sheetView showZeros="0" topLeftCell="B1" workbookViewId="0">
      <pane ySplit="1" topLeftCell="A2" activePane="bottomLeft" state="frozen"/>
      <selection/>
      <selection pane="bottomLeft" activeCell="A2" sqref="A2:W2"/>
    </sheetView>
  </sheetViews>
  <sheetFormatPr defaultColWidth="9.14166666666667" defaultRowHeight="14.25" customHeight="1"/>
  <cols>
    <col min="1" max="1" width="14.575" customWidth="1"/>
    <col min="2" max="2" width="21.025" customWidth="1"/>
    <col min="3" max="3" width="18.125" customWidth="1"/>
    <col min="4" max="4" width="17.625" customWidth="1"/>
    <col min="5" max="5" width="15.6" customWidth="1"/>
    <col min="6" max="6" width="19.7416666666667" customWidth="1"/>
    <col min="7" max="7" width="14.8833333333333" customWidth="1"/>
    <col min="8" max="8" width="13.625" customWidth="1"/>
    <col min="9" max="10" width="14.175" customWidth="1"/>
    <col min="11" max="11" width="15" customWidth="1"/>
    <col min="12" max="12" width="15.375" customWidth="1"/>
    <col min="13" max="13" width="17.375" customWidth="1"/>
    <col min="14" max="14" width="13.25" customWidth="1"/>
    <col min="15" max="15" width="16" customWidth="1"/>
    <col min="16" max="16" width="17.125" customWidth="1"/>
    <col min="17" max="17" width="9.25" customWidth="1"/>
    <col min="18" max="18" width="10.375" customWidth="1"/>
    <col min="19" max="19" width="9.75" customWidth="1"/>
    <col min="20" max="21" width="13.25" customWidth="1"/>
    <col min="22" max="22" width="10.625" customWidth="1"/>
    <col min="23" max="23" width="9" customWidth="1"/>
  </cols>
  <sheetData>
    <row r="1" s="1" customFormat="1" ht="18" customHeight="1" spans="1:23">
      <c r="E1" s="141"/>
      <c r="F1" s="141"/>
      <c r="G1" s="141"/>
      <c r="H1" s="141"/>
      <c r="U1" s="142"/>
      <c r="W1" s="79" t="s">
        <v>182</v>
      </c>
    </row>
    <row r="2" ht="27.75" customHeight="1" spans="1:23">
      <c r="A2" s="34" t="s">
        <v>183</v>
      </c>
      <c r="B2" s="34"/>
      <c r="C2" s="34"/>
      <c r="D2" s="34"/>
      <c r="E2" s="34"/>
      <c r="F2" s="34"/>
      <c r="G2" s="34"/>
      <c r="H2" s="34"/>
      <c r="I2" s="34"/>
      <c r="J2" s="34"/>
      <c r="K2" s="34"/>
      <c r="L2" s="34"/>
      <c r="M2" s="34"/>
      <c r="N2" s="34"/>
      <c r="O2" s="34"/>
      <c r="P2" s="34"/>
      <c r="Q2" s="34"/>
      <c r="R2" s="34"/>
      <c r="S2" s="34"/>
      <c r="T2" s="34"/>
      <c r="U2" s="34"/>
      <c r="V2" s="34"/>
      <c r="W2" s="34"/>
    </row>
    <row r="3" s="1" customFormat="1" ht="18" customHeight="1" spans="1:23">
      <c r="A3" s="6" t="s">
        <v>2</v>
      </c>
      <c r="B3" s="143" t="str">
        <f t="shared" ref="A3:B3" si="0">"单位名称："&amp;"绩效评价中心"</f>
        <v>单位名称：绩效评价中心</v>
      </c>
      <c r="C3" s="143"/>
      <c r="D3" s="143"/>
      <c r="E3" s="143"/>
      <c r="F3" s="143"/>
      <c r="G3" s="143"/>
      <c r="H3" s="143"/>
      <c r="I3" s="143"/>
      <c r="J3" s="8"/>
      <c r="K3" s="8"/>
      <c r="L3" s="8"/>
      <c r="M3" s="8"/>
      <c r="N3" s="8"/>
      <c r="O3" s="8"/>
      <c r="P3" s="8"/>
      <c r="Q3" s="8"/>
      <c r="U3" s="142"/>
      <c r="W3" s="79" t="s">
        <v>110</v>
      </c>
    </row>
    <row r="4" ht="28" customHeight="1" spans="1:23">
      <c r="A4" s="9" t="s">
        <v>184</v>
      </c>
      <c r="B4" s="9" t="s">
        <v>120</v>
      </c>
      <c r="C4" s="9" t="s">
        <v>121</v>
      </c>
      <c r="D4" s="9" t="s">
        <v>185</v>
      </c>
      <c r="E4" s="10" t="s">
        <v>122</v>
      </c>
      <c r="F4" s="10" t="s">
        <v>123</v>
      </c>
      <c r="G4" s="10" t="s">
        <v>124</v>
      </c>
      <c r="H4" s="10" t="s">
        <v>125</v>
      </c>
      <c r="I4" s="86" t="s">
        <v>32</v>
      </c>
      <c r="J4" s="86" t="s">
        <v>186</v>
      </c>
      <c r="K4" s="86"/>
      <c r="L4" s="86"/>
      <c r="M4" s="86"/>
      <c r="N4" s="144" t="s">
        <v>127</v>
      </c>
      <c r="O4" s="144"/>
      <c r="P4" s="144"/>
      <c r="Q4" s="10" t="s">
        <v>38</v>
      </c>
      <c r="R4" s="11" t="s">
        <v>52</v>
      </c>
      <c r="S4" s="12"/>
      <c r="T4" s="12"/>
      <c r="U4" s="12"/>
      <c r="V4" s="12"/>
      <c r="W4" s="13"/>
    </row>
    <row r="5" ht="28" customHeight="1" spans="1:23">
      <c r="A5" s="14"/>
      <c r="B5" s="14"/>
      <c r="C5" s="14"/>
      <c r="D5" s="14"/>
      <c r="E5" s="15"/>
      <c r="F5" s="15"/>
      <c r="G5" s="15"/>
      <c r="H5" s="15"/>
      <c r="I5" s="86"/>
      <c r="J5" s="72" t="s">
        <v>35</v>
      </c>
      <c r="K5" s="72"/>
      <c r="L5" s="72" t="s">
        <v>36</v>
      </c>
      <c r="M5" s="72" t="s">
        <v>37</v>
      </c>
      <c r="N5" s="145" t="s">
        <v>35</v>
      </c>
      <c r="O5" s="145" t="s">
        <v>36</v>
      </c>
      <c r="P5" s="145" t="s">
        <v>37</v>
      </c>
      <c r="Q5" s="15"/>
      <c r="R5" s="10" t="s">
        <v>34</v>
      </c>
      <c r="S5" s="10" t="s">
        <v>45</v>
      </c>
      <c r="T5" s="10" t="s">
        <v>133</v>
      </c>
      <c r="U5" s="10" t="s">
        <v>41</v>
      </c>
      <c r="V5" s="10" t="s">
        <v>42</v>
      </c>
      <c r="W5" s="10" t="s">
        <v>43</v>
      </c>
    </row>
    <row r="6" ht="28" customHeight="1" spans="1:23">
      <c r="A6" s="17"/>
      <c r="B6" s="17"/>
      <c r="C6" s="17"/>
      <c r="D6" s="17"/>
      <c r="E6" s="18"/>
      <c r="F6" s="18"/>
      <c r="G6" s="18"/>
      <c r="H6" s="18"/>
      <c r="I6" s="86"/>
      <c r="J6" s="72" t="s">
        <v>34</v>
      </c>
      <c r="K6" s="72" t="s">
        <v>187</v>
      </c>
      <c r="L6" s="72"/>
      <c r="M6" s="72"/>
      <c r="N6" s="18"/>
      <c r="O6" s="18"/>
      <c r="P6" s="18"/>
      <c r="Q6" s="18"/>
      <c r="R6" s="18"/>
      <c r="S6" s="18"/>
      <c r="T6" s="18"/>
      <c r="U6" s="19"/>
      <c r="V6" s="18"/>
      <c r="W6" s="18"/>
    </row>
    <row r="7" ht="27" customHeight="1" spans="1:23">
      <c r="A7" s="20">
        <v>1</v>
      </c>
      <c r="B7" s="20">
        <v>2</v>
      </c>
      <c r="C7" s="20">
        <v>3</v>
      </c>
      <c r="D7" s="20">
        <v>4</v>
      </c>
      <c r="E7" s="20">
        <v>5</v>
      </c>
      <c r="F7" s="20">
        <v>6</v>
      </c>
      <c r="G7" s="20">
        <v>7</v>
      </c>
      <c r="H7" s="20">
        <v>8</v>
      </c>
      <c r="I7" s="20">
        <v>9</v>
      </c>
      <c r="J7" s="20">
        <v>10</v>
      </c>
      <c r="K7" s="20">
        <v>11</v>
      </c>
      <c r="L7" s="20">
        <v>12</v>
      </c>
      <c r="M7" s="20">
        <v>13</v>
      </c>
      <c r="N7" s="20">
        <v>14</v>
      </c>
      <c r="O7" s="20">
        <v>15</v>
      </c>
      <c r="P7" s="20">
        <v>16</v>
      </c>
      <c r="Q7" s="20">
        <v>17</v>
      </c>
      <c r="R7" s="20">
        <v>18</v>
      </c>
      <c r="S7" s="20">
        <v>19</v>
      </c>
      <c r="T7" s="20">
        <v>20</v>
      </c>
      <c r="U7" s="20">
        <v>21</v>
      </c>
      <c r="V7" s="20">
        <v>22</v>
      </c>
      <c r="W7" s="20">
        <v>23</v>
      </c>
    </row>
    <row r="8" s="1" customFormat="1" ht="27" customHeight="1" spans="1:23">
      <c r="A8" s="22" t="s">
        <v>188</v>
      </c>
      <c r="B8" s="22" t="s">
        <v>189</v>
      </c>
      <c r="C8" s="22" t="s">
        <v>190</v>
      </c>
      <c r="D8" s="22" t="s">
        <v>46</v>
      </c>
      <c r="E8" s="22">
        <v>2010302</v>
      </c>
      <c r="F8" s="22" t="s">
        <v>63</v>
      </c>
      <c r="G8" s="22">
        <v>31002</v>
      </c>
      <c r="H8" s="22" t="s">
        <v>191</v>
      </c>
      <c r="I8" s="146">
        <v>216110</v>
      </c>
      <c r="J8" s="146">
        <v>216110</v>
      </c>
      <c r="K8" s="146">
        <v>216110</v>
      </c>
      <c r="L8" s="20"/>
      <c r="M8" s="20"/>
      <c r="N8" s="20"/>
      <c r="O8" s="20"/>
      <c r="P8" s="20"/>
      <c r="Q8" s="20"/>
      <c r="R8" s="20"/>
      <c r="S8" s="20"/>
      <c r="T8" s="20"/>
      <c r="U8" s="20"/>
      <c r="V8" s="20"/>
      <c r="W8" s="20"/>
    </row>
    <row r="9" s="1" customFormat="1" ht="27" customHeight="1" spans="1:23">
      <c r="A9" s="22" t="s">
        <v>188</v>
      </c>
      <c r="B9" s="22" t="s">
        <v>189</v>
      </c>
      <c r="C9" s="22" t="s">
        <v>190</v>
      </c>
      <c r="D9" s="22" t="s">
        <v>46</v>
      </c>
      <c r="E9" s="22">
        <v>2010302</v>
      </c>
      <c r="F9" s="22" t="s">
        <v>63</v>
      </c>
      <c r="G9" s="22">
        <v>30201</v>
      </c>
      <c r="H9" s="22" t="s">
        <v>150</v>
      </c>
      <c r="I9" s="146">
        <v>93890</v>
      </c>
      <c r="J9" s="146">
        <v>93890</v>
      </c>
      <c r="K9" s="146">
        <v>93890</v>
      </c>
      <c r="L9" s="20"/>
      <c r="M9" s="20"/>
      <c r="N9" s="20"/>
      <c r="O9" s="20"/>
      <c r="P9" s="20"/>
      <c r="Q9" s="20"/>
      <c r="R9" s="20"/>
      <c r="S9" s="20"/>
      <c r="T9" s="20"/>
      <c r="U9" s="20"/>
      <c r="V9" s="20"/>
      <c r="W9" s="20"/>
    </row>
    <row r="10" s="1" customFormat="1" ht="27" customHeight="1" spans="1:23">
      <c r="A10" s="22" t="s">
        <v>188</v>
      </c>
      <c r="B10" s="22" t="s">
        <v>189</v>
      </c>
      <c r="C10" s="22" t="s">
        <v>190</v>
      </c>
      <c r="D10" s="22" t="s">
        <v>46</v>
      </c>
      <c r="E10" s="22">
        <v>2010302</v>
      </c>
      <c r="F10" s="22" t="s">
        <v>63</v>
      </c>
      <c r="G10" s="22">
        <v>30211</v>
      </c>
      <c r="H10" s="22" t="s">
        <v>152</v>
      </c>
      <c r="I10" s="146">
        <v>90000</v>
      </c>
      <c r="J10" s="146">
        <v>90000</v>
      </c>
      <c r="K10" s="146">
        <v>90000</v>
      </c>
      <c r="L10" s="20"/>
      <c r="M10" s="20"/>
      <c r="N10" s="20"/>
      <c r="O10" s="20"/>
      <c r="P10" s="20"/>
      <c r="Q10" s="20"/>
      <c r="R10" s="20"/>
      <c r="S10" s="20"/>
      <c r="T10" s="20"/>
      <c r="U10" s="20"/>
      <c r="V10" s="20"/>
      <c r="W10" s="20"/>
    </row>
    <row r="11" s="1" customFormat="1" ht="27" customHeight="1" spans="1:23">
      <c r="A11" s="22" t="s">
        <v>192</v>
      </c>
      <c r="B11" s="22" t="s">
        <v>193</v>
      </c>
      <c r="C11" s="22" t="s">
        <v>194</v>
      </c>
      <c r="D11" s="22" t="s">
        <v>46</v>
      </c>
      <c r="E11" s="22">
        <v>2010302</v>
      </c>
      <c r="F11" s="22" t="s">
        <v>63</v>
      </c>
      <c r="G11" s="22">
        <v>30305</v>
      </c>
      <c r="H11" s="22" t="s">
        <v>139</v>
      </c>
      <c r="I11" s="146">
        <v>180000</v>
      </c>
      <c r="J11" s="146">
        <v>180000</v>
      </c>
      <c r="K11" s="146">
        <v>180000</v>
      </c>
      <c r="L11" s="20"/>
      <c r="M11" s="20"/>
      <c r="N11" s="20"/>
      <c r="O11" s="20"/>
      <c r="P11" s="20"/>
      <c r="Q11" s="20"/>
      <c r="R11" s="20"/>
      <c r="S11" s="20"/>
      <c r="T11" s="20"/>
      <c r="U11" s="20"/>
      <c r="V11" s="20"/>
      <c r="W11" s="20"/>
    </row>
    <row r="12" s="1" customFormat="1" ht="27" customHeight="1" spans="1:23">
      <c r="A12" s="22" t="s">
        <v>195</v>
      </c>
      <c r="B12" s="22" t="s">
        <v>196</v>
      </c>
      <c r="C12" s="22" t="s">
        <v>197</v>
      </c>
      <c r="D12" s="22" t="s">
        <v>46</v>
      </c>
      <c r="E12" s="22">
        <v>2010302</v>
      </c>
      <c r="F12" s="22" t="s">
        <v>63</v>
      </c>
      <c r="G12" s="22">
        <v>30201</v>
      </c>
      <c r="H12" s="22" t="s">
        <v>150</v>
      </c>
      <c r="I12" s="146">
        <v>120000</v>
      </c>
      <c r="J12" s="146">
        <v>120000</v>
      </c>
      <c r="K12" s="146">
        <v>120000</v>
      </c>
      <c r="L12" s="147"/>
      <c r="M12" s="147"/>
      <c r="N12" s="147"/>
      <c r="O12" s="147"/>
      <c r="P12" s="147"/>
      <c r="Q12" s="147"/>
      <c r="R12" s="147"/>
      <c r="S12" s="147"/>
      <c r="T12" s="147"/>
      <c r="U12" s="148"/>
      <c r="V12" s="147"/>
      <c r="W12" s="147"/>
    </row>
    <row r="13" s="1" customFormat="1" ht="27" customHeight="1" spans="1:23">
      <c r="A13" s="22" t="s">
        <v>188</v>
      </c>
      <c r="B13" s="22" t="s">
        <v>198</v>
      </c>
      <c r="C13" s="22" t="s">
        <v>199</v>
      </c>
      <c r="D13" s="22" t="s">
        <v>46</v>
      </c>
      <c r="E13" s="22">
        <v>2010399</v>
      </c>
      <c r="F13" s="22" t="s">
        <v>65</v>
      </c>
      <c r="G13" s="22">
        <v>30227</v>
      </c>
      <c r="H13" s="22" t="s">
        <v>200</v>
      </c>
      <c r="I13" s="146">
        <v>100000</v>
      </c>
      <c r="J13" s="146">
        <v>100000</v>
      </c>
      <c r="K13" s="146">
        <v>100000</v>
      </c>
      <c r="L13" s="147"/>
      <c r="M13" s="147"/>
      <c r="N13" s="147"/>
      <c r="O13" s="147"/>
      <c r="P13" s="147"/>
      <c r="Q13" s="147"/>
      <c r="R13" s="147"/>
      <c r="S13" s="147"/>
      <c r="T13" s="147"/>
      <c r="U13" s="148"/>
      <c r="V13" s="147"/>
      <c r="W13" s="147"/>
    </row>
    <row r="14" s="1" customFormat="1" ht="27" customHeight="1" spans="1:23">
      <c r="A14" s="40" t="s">
        <v>81</v>
      </c>
      <c r="B14" s="41"/>
      <c r="C14" s="41"/>
      <c r="D14" s="41"/>
      <c r="E14" s="41"/>
      <c r="F14" s="41"/>
      <c r="G14" s="41"/>
      <c r="H14" s="42"/>
      <c r="I14" s="149">
        <v>800000</v>
      </c>
      <c r="J14" s="149">
        <v>800000</v>
      </c>
      <c r="K14" s="149">
        <v>800000</v>
      </c>
      <c r="L14" s="147"/>
      <c r="M14" s="147"/>
      <c r="N14" s="147"/>
      <c r="O14" s="147"/>
      <c r="P14" s="147"/>
      <c r="Q14" s="147"/>
      <c r="R14" s="147"/>
      <c r="S14" s="147"/>
      <c r="T14" s="147"/>
      <c r="U14" s="148"/>
      <c r="V14" s="147"/>
      <c r="W14" s="147"/>
    </row>
  </sheetData>
  <mergeCells count="28">
    <mergeCell ref="A2:W2"/>
    <mergeCell ref="A3:I3"/>
    <mergeCell ref="J4:M4"/>
    <mergeCell ref="N4:P4"/>
    <mergeCell ref="R4:W4"/>
    <mergeCell ref="J5:K5"/>
    <mergeCell ref="A14:H1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751388888888889" right="0.751388888888889" top="1" bottom="1" header="0.5" footer="0.5"/>
  <pageSetup paperSize="9" scale="75"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workbookViewId="0">
      <pane ySplit="1" topLeftCell="A19" activePane="bottomLeft" state="frozen"/>
      <selection/>
      <selection pane="bottomLeft" activeCell="G28" sqref="G28"/>
    </sheetView>
  </sheetViews>
  <sheetFormatPr defaultColWidth="9.14166666666667" defaultRowHeight="12" customHeight="1"/>
  <cols>
    <col min="1" max="1" width="18.875" customWidth="1"/>
    <col min="2" max="2" width="26.375" customWidth="1"/>
    <col min="3" max="3" width="10.125" customWidth="1"/>
    <col min="4" max="4" width="12.5" customWidth="1"/>
    <col min="5" max="5" width="27.75" customWidth="1"/>
    <col min="6" max="6" width="11.275" customWidth="1"/>
    <col min="7" max="7" width="10.3166666666667" customWidth="1"/>
    <col min="8" max="8" width="9.31666666666667" customWidth="1"/>
    <col min="9" max="9" width="10.875" customWidth="1"/>
    <col min="10" max="10" width="38.875" customWidth="1"/>
  </cols>
  <sheetData>
    <row r="1" s="1" customFormat="1" ht="18" customHeight="1" spans="1:10">
      <c r="J1" s="69" t="s">
        <v>201</v>
      </c>
    </row>
    <row r="2" ht="28.5" customHeight="1" spans="1:10">
      <c r="A2" s="70" t="s">
        <v>202</v>
      </c>
      <c r="B2" s="34"/>
      <c r="C2" s="34"/>
      <c r="D2" s="34"/>
      <c r="E2" s="34"/>
      <c r="F2" s="71"/>
      <c r="G2" s="34"/>
      <c r="H2" s="71"/>
      <c r="I2" s="71"/>
      <c r="J2" s="34"/>
    </row>
    <row r="3" ht="19" customHeight="1" spans="1:10">
      <c r="A3" s="6" t="s">
        <v>2</v>
      </c>
    </row>
    <row r="4" ht="19" customHeight="1" spans="1:10">
      <c r="A4" s="72" t="s">
        <v>203</v>
      </c>
      <c r="B4" s="72" t="s">
        <v>204</v>
      </c>
      <c r="C4" s="72" t="s">
        <v>205</v>
      </c>
      <c r="D4" s="72" t="s">
        <v>206</v>
      </c>
      <c r="E4" s="72" t="s">
        <v>207</v>
      </c>
      <c r="F4" s="73" t="s">
        <v>208</v>
      </c>
      <c r="G4" s="72" t="s">
        <v>209</v>
      </c>
      <c r="H4" s="73" t="s">
        <v>210</v>
      </c>
      <c r="I4" s="73" t="s">
        <v>211</v>
      </c>
      <c r="J4" s="72" t="s">
        <v>212</v>
      </c>
    </row>
    <row r="5" ht="19" customHeight="1" spans="1:10">
      <c r="A5" s="72">
        <v>1</v>
      </c>
      <c r="B5" s="72">
        <v>2</v>
      </c>
      <c r="C5" s="72">
        <v>3</v>
      </c>
      <c r="D5" s="72">
        <v>4</v>
      </c>
      <c r="E5" s="72">
        <v>5</v>
      </c>
      <c r="F5" s="73">
        <v>6</v>
      </c>
      <c r="G5" s="72">
        <v>7</v>
      </c>
      <c r="H5" s="73">
        <v>8</v>
      </c>
      <c r="I5" s="73">
        <v>9</v>
      </c>
      <c r="J5" s="72">
        <v>10</v>
      </c>
    </row>
    <row r="6" ht="30" customHeight="1" spans="1:10">
      <c r="A6" s="56" t="s">
        <v>46</v>
      </c>
      <c r="B6" s="72"/>
      <c r="C6" s="56"/>
      <c r="D6" s="134"/>
      <c r="E6" s="60"/>
      <c r="F6" s="60"/>
      <c r="G6" s="60"/>
      <c r="H6" s="60"/>
      <c r="I6" s="60"/>
      <c r="J6" s="60"/>
    </row>
    <row r="7" ht="60" customHeight="1" spans="1:10">
      <c r="A7" s="135" t="s">
        <v>190</v>
      </c>
      <c r="B7" s="37" t="s">
        <v>213</v>
      </c>
      <c r="C7" s="58"/>
      <c r="D7" s="58"/>
      <c r="E7" s="60"/>
      <c r="F7" s="60"/>
      <c r="G7" s="60"/>
      <c r="H7" s="60"/>
      <c r="I7" s="60"/>
      <c r="J7" s="60"/>
    </row>
    <row r="8" ht="27" customHeight="1" spans="1:10">
      <c r="A8" s="56"/>
      <c r="B8" s="72"/>
      <c r="C8" s="56" t="s">
        <v>214</v>
      </c>
      <c r="D8" s="136" t="s">
        <v>215</v>
      </c>
      <c r="E8" s="137" t="s">
        <v>216</v>
      </c>
      <c r="F8" s="57" t="s">
        <v>217</v>
      </c>
      <c r="G8" s="138" t="s">
        <v>218</v>
      </c>
      <c r="H8" s="57" t="s">
        <v>219</v>
      </c>
      <c r="I8" s="57" t="s">
        <v>220</v>
      </c>
      <c r="J8" s="137" t="s">
        <v>221</v>
      </c>
    </row>
    <row r="9" ht="27" customHeight="1" spans="1:10">
      <c r="A9" s="121"/>
      <c r="B9" s="72"/>
      <c r="C9" s="56" t="s">
        <v>214</v>
      </c>
      <c r="D9" s="136" t="s">
        <v>215</v>
      </c>
      <c r="E9" s="137" t="s">
        <v>222</v>
      </c>
      <c r="F9" s="57" t="s">
        <v>217</v>
      </c>
      <c r="G9" s="138" t="s">
        <v>218</v>
      </c>
      <c r="H9" s="57" t="s">
        <v>219</v>
      </c>
      <c r="I9" s="57" t="s">
        <v>220</v>
      </c>
      <c r="J9" s="137" t="s">
        <v>223</v>
      </c>
    </row>
    <row r="10" ht="27" customHeight="1" spans="1:10">
      <c r="A10" s="121"/>
      <c r="B10" s="72"/>
      <c r="C10" s="56" t="s">
        <v>214</v>
      </c>
      <c r="D10" s="136" t="s">
        <v>215</v>
      </c>
      <c r="E10" s="137" t="s">
        <v>224</v>
      </c>
      <c r="F10" s="57" t="s">
        <v>225</v>
      </c>
      <c r="G10" s="138" t="s">
        <v>226</v>
      </c>
      <c r="H10" s="57" t="s">
        <v>219</v>
      </c>
      <c r="I10" s="57" t="s">
        <v>220</v>
      </c>
      <c r="J10" s="137" t="s">
        <v>227</v>
      </c>
    </row>
    <row r="11" ht="27" customHeight="1" spans="1:10">
      <c r="A11" s="121"/>
      <c r="B11" s="72"/>
      <c r="C11" s="56" t="s">
        <v>214</v>
      </c>
      <c r="D11" s="136" t="s">
        <v>228</v>
      </c>
      <c r="E11" s="137" t="s">
        <v>229</v>
      </c>
      <c r="F11" s="57" t="s">
        <v>217</v>
      </c>
      <c r="G11" s="138" t="s">
        <v>218</v>
      </c>
      <c r="H11" s="57" t="s">
        <v>219</v>
      </c>
      <c r="I11" s="57" t="s">
        <v>220</v>
      </c>
      <c r="J11" s="137" t="s">
        <v>230</v>
      </c>
    </row>
    <row r="12" ht="27" customHeight="1" spans="1:10">
      <c r="A12" s="121"/>
      <c r="B12" s="72"/>
      <c r="C12" s="56" t="s">
        <v>231</v>
      </c>
      <c r="D12" s="136" t="s">
        <v>232</v>
      </c>
      <c r="E12" s="137" t="s">
        <v>233</v>
      </c>
      <c r="F12" s="57" t="s">
        <v>225</v>
      </c>
      <c r="G12" s="138" t="s">
        <v>234</v>
      </c>
      <c r="H12" s="57" t="s">
        <v>219</v>
      </c>
      <c r="I12" s="57" t="s">
        <v>220</v>
      </c>
      <c r="J12" s="137" t="s">
        <v>235</v>
      </c>
    </row>
    <row r="13" ht="27" customHeight="1" spans="1:10">
      <c r="A13" s="121"/>
      <c r="B13" s="72"/>
      <c r="C13" s="56" t="s">
        <v>236</v>
      </c>
      <c r="D13" s="136" t="s">
        <v>237</v>
      </c>
      <c r="E13" s="137" t="s">
        <v>238</v>
      </c>
      <c r="F13" s="57" t="s">
        <v>225</v>
      </c>
      <c r="G13" s="138" t="s">
        <v>239</v>
      </c>
      <c r="H13" s="57" t="s">
        <v>219</v>
      </c>
      <c r="I13" s="57" t="s">
        <v>220</v>
      </c>
      <c r="J13" s="137" t="s">
        <v>240</v>
      </c>
    </row>
    <row r="14" ht="105" customHeight="1" spans="1:10">
      <c r="A14" s="135" t="s">
        <v>194</v>
      </c>
      <c r="B14" s="37" t="s">
        <v>241</v>
      </c>
      <c r="C14" s="121"/>
      <c r="D14" s="121"/>
      <c r="E14" s="139"/>
      <c r="F14" s="121"/>
      <c r="G14" s="121"/>
      <c r="H14" s="121"/>
      <c r="I14" s="121"/>
      <c r="J14" s="121"/>
    </row>
    <row r="15" ht="26" customHeight="1" spans="1:10">
      <c r="A15" s="121"/>
      <c r="B15" s="72"/>
      <c r="C15" s="56" t="s">
        <v>214</v>
      </c>
      <c r="D15" s="136" t="s">
        <v>215</v>
      </c>
      <c r="E15" s="137" t="s">
        <v>242</v>
      </c>
      <c r="F15" s="57" t="s">
        <v>217</v>
      </c>
      <c r="G15" s="138" t="s">
        <v>243</v>
      </c>
      <c r="H15" s="57" t="s">
        <v>244</v>
      </c>
      <c r="I15" s="57" t="s">
        <v>220</v>
      </c>
      <c r="J15" s="137" t="s">
        <v>245</v>
      </c>
    </row>
    <row r="16" ht="26" customHeight="1" spans="1:10">
      <c r="A16" s="121"/>
      <c r="B16" s="72"/>
      <c r="C16" s="56" t="s">
        <v>214</v>
      </c>
      <c r="D16" s="136" t="s">
        <v>215</v>
      </c>
      <c r="E16" s="137" t="s">
        <v>246</v>
      </c>
      <c r="F16" s="57" t="s">
        <v>217</v>
      </c>
      <c r="G16" s="138" t="s">
        <v>247</v>
      </c>
      <c r="H16" s="57" t="s">
        <v>248</v>
      </c>
      <c r="I16" s="57" t="s">
        <v>220</v>
      </c>
      <c r="J16" s="137" t="s">
        <v>249</v>
      </c>
    </row>
    <row r="17" ht="26" customHeight="1" spans="1:10">
      <c r="A17" s="121"/>
      <c r="B17" s="72"/>
      <c r="C17" s="56" t="s">
        <v>214</v>
      </c>
      <c r="D17" s="136" t="s">
        <v>250</v>
      </c>
      <c r="E17" s="137" t="s">
        <v>251</v>
      </c>
      <c r="F17" s="57" t="s">
        <v>217</v>
      </c>
      <c r="G17" s="136" t="s">
        <v>252</v>
      </c>
      <c r="H17" s="57"/>
      <c r="I17" s="57" t="s">
        <v>253</v>
      </c>
      <c r="J17" s="137" t="s">
        <v>254</v>
      </c>
    </row>
    <row r="18" ht="26" customHeight="1" spans="1:10">
      <c r="A18" s="121"/>
      <c r="B18" s="72"/>
      <c r="C18" s="56" t="s">
        <v>231</v>
      </c>
      <c r="D18" s="136" t="s">
        <v>255</v>
      </c>
      <c r="E18" s="137" t="s">
        <v>256</v>
      </c>
      <c r="F18" s="57" t="s">
        <v>217</v>
      </c>
      <c r="G18" s="136" t="s">
        <v>257</v>
      </c>
      <c r="H18" s="57"/>
      <c r="I18" s="57" t="s">
        <v>253</v>
      </c>
      <c r="J18" s="137" t="s">
        <v>257</v>
      </c>
    </row>
    <row r="19" ht="26" customHeight="1" spans="1:10">
      <c r="A19" s="121"/>
      <c r="B19" s="72"/>
      <c r="C19" s="56" t="s">
        <v>236</v>
      </c>
      <c r="D19" s="136" t="s">
        <v>237</v>
      </c>
      <c r="E19" s="137" t="s">
        <v>258</v>
      </c>
      <c r="F19" s="57" t="s">
        <v>225</v>
      </c>
      <c r="G19" s="138" t="s">
        <v>239</v>
      </c>
      <c r="H19" s="57" t="s">
        <v>219</v>
      </c>
      <c r="I19" s="57" t="s">
        <v>220</v>
      </c>
      <c r="J19" s="137" t="s">
        <v>259</v>
      </c>
    </row>
    <row r="20" ht="36" customHeight="1" spans="1:10">
      <c r="A20" s="135" t="s">
        <v>197</v>
      </c>
      <c r="B20" s="37" t="s">
        <v>260</v>
      </c>
      <c r="C20" s="121"/>
      <c r="D20" s="121"/>
      <c r="E20" s="139"/>
      <c r="F20" s="121"/>
      <c r="G20" s="140"/>
      <c r="H20" s="121"/>
      <c r="I20" s="121"/>
      <c r="J20" s="121"/>
    </row>
    <row r="21" ht="24" customHeight="1" spans="1:10">
      <c r="A21" s="121"/>
      <c r="B21" s="72"/>
      <c r="C21" s="56" t="s">
        <v>214</v>
      </c>
      <c r="D21" s="136" t="s">
        <v>215</v>
      </c>
      <c r="E21" s="137" t="s">
        <v>261</v>
      </c>
      <c r="F21" s="57" t="s">
        <v>225</v>
      </c>
      <c r="G21" s="138" t="s">
        <v>262</v>
      </c>
      <c r="H21" s="57" t="s">
        <v>263</v>
      </c>
      <c r="I21" s="57" t="s">
        <v>220</v>
      </c>
      <c r="J21" s="137" t="s">
        <v>264</v>
      </c>
    </row>
    <row r="22" ht="24" customHeight="1" spans="1:10">
      <c r="A22" s="121"/>
      <c r="B22" s="72"/>
      <c r="C22" s="56" t="s">
        <v>231</v>
      </c>
      <c r="D22" s="136" t="s">
        <v>255</v>
      </c>
      <c r="E22" s="137" t="s">
        <v>265</v>
      </c>
      <c r="F22" s="57" t="s">
        <v>217</v>
      </c>
      <c r="G22" s="136" t="s">
        <v>266</v>
      </c>
      <c r="H22" s="57"/>
      <c r="I22" s="57" t="s">
        <v>253</v>
      </c>
      <c r="J22" s="137" t="s">
        <v>267</v>
      </c>
    </row>
    <row r="23" ht="24" customHeight="1" spans="1:10">
      <c r="A23" s="121"/>
      <c r="B23" s="72"/>
      <c r="C23" s="56" t="s">
        <v>231</v>
      </c>
      <c r="D23" s="136" t="s">
        <v>255</v>
      </c>
      <c r="E23" s="137" t="s">
        <v>268</v>
      </c>
      <c r="F23" s="57" t="s">
        <v>217</v>
      </c>
      <c r="G23" s="136" t="s">
        <v>269</v>
      </c>
      <c r="H23" s="57"/>
      <c r="I23" s="57" t="s">
        <v>253</v>
      </c>
      <c r="J23" s="137" t="s">
        <v>270</v>
      </c>
    </row>
    <row r="24" ht="24" customHeight="1" spans="1:10">
      <c r="A24" s="121"/>
      <c r="B24" s="72"/>
      <c r="C24" s="56" t="s">
        <v>231</v>
      </c>
      <c r="D24" s="136" t="s">
        <v>255</v>
      </c>
      <c r="E24" s="137" t="s">
        <v>271</v>
      </c>
      <c r="F24" s="57" t="s">
        <v>217</v>
      </c>
      <c r="G24" s="136" t="s">
        <v>272</v>
      </c>
      <c r="H24" s="57"/>
      <c r="I24" s="57" t="s">
        <v>253</v>
      </c>
      <c r="J24" s="137" t="s">
        <v>273</v>
      </c>
    </row>
    <row r="25" ht="27" customHeight="1" spans="1:10">
      <c r="A25" s="121"/>
      <c r="B25" s="72"/>
      <c r="C25" s="56" t="s">
        <v>231</v>
      </c>
      <c r="D25" s="136" t="s">
        <v>255</v>
      </c>
      <c r="E25" s="137" t="s">
        <v>274</v>
      </c>
      <c r="F25" s="57" t="s">
        <v>217</v>
      </c>
      <c r="G25" s="136" t="s">
        <v>275</v>
      </c>
      <c r="H25" s="57"/>
      <c r="I25" s="57" t="s">
        <v>253</v>
      </c>
      <c r="J25" s="137" t="s">
        <v>276</v>
      </c>
    </row>
    <row r="26" ht="24" customHeight="1" spans="1:10">
      <c r="A26" s="121"/>
      <c r="B26" s="72"/>
      <c r="C26" s="56" t="s">
        <v>236</v>
      </c>
      <c r="D26" s="136" t="s">
        <v>237</v>
      </c>
      <c r="E26" s="137" t="s">
        <v>237</v>
      </c>
      <c r="F26" s="57" t="s">
        <v>225</v>
      </c>
      <c r="G26" s="138" t="s">
        <v>239</v>
      </c>
      <c r="H26" s="57" t="s">
        <v>219</v>
      </c>
      <c r="I26" s="57" t="s">
        <v>220</v>
      </c>
      <c r="J26" s="137" t="s">
        <v>277</v>
      </c>
    </row>
    <row r="27" ht="68" customHeight="1" spans="1:10">
      <c r="A27" s="135" t="s">
        <v>199</v>
      </c>
      <c r="B27" s="37" t="s">
        <v>278</v>
      </c>
      <c r="C27" s="121"/>
      <c r="D27" s="121"/>
      <c r="E27" s="139"/>
      <c r="F27" s="121"/>
      <c r="G27" s="140"/>
      <c r="H27" s="121"/>
      <c r="I27" s="121"/>
      <c r="J27" s="121"/>
    </row>
    <row r="28" ht="24" customHeight="1" spans="1:10">
      <c r="A28" s="121"/>
      <c r="B28" s="72"/>
      <c r="C28" s="56" t="s">
        <v>214</v>
      </c>
      <c r="D28" s="136" t="s">
        <v>215</v>
      </c>
      <c r="E28" s="137" t="s">
        <v>279</v>
      </c>
      <c r="F28" s="57" t="s">
        <v>217</v>
      </c>
      <c r="G28" s="138" t="s">
        <v>218</v>
      </c>
      <c r="H28" s="57" t="s">
        <v>248</v>
      </c>
      <c r="I28" s="57" t="s">
        <v>220</v>
      </c>
      <c r="J28" s="137" t="s">
        <v>280</v>
      </c>
    </row>
    <row r="29" ht="24" customHeight="1" spans="1:10">
      <c r="A29" s="121"/>
      <c r="B29" s="72"/>
      <c r="C29" s="56" t="s">
        <v>214</v>
      </c>
      <c r="D29" s="136" t="s">
        <v>215</v>
      </c>
      <c r="E29" s="137" t="s">
        <v>281</v>
      </c>
      <c r="F29" s="57" t="s">
        <v>225</v>
      </c>
      <c r="G29" s="138" t="s">
        <v>282</v>
      </c>
      <c r="H29" s="57" t="s">
        <v>283</v>
      </c>
      <c r="I29" s="57" t="s">
        <v>220</v>
      </c>
      <c r="J29" s="137" t="s">
        <v>284</v>
      </c>
    </row>
    <row r="30" ht="24" customHeight="1" spans="1:10">
      <c r="A30" s="121"/>
      <c r="B30" s="72"/>
      <c r="C30" s="56" t="s">
        <v>214</v>
      </c>
      <c r="D30" s="136" t="s">
        <v>228</v>
      </c>
      <c r="E30" s="137" t="s">
        <v>285</v>
      </c>
      <c r="F30" s="57" t="s">
        <v>217</v>
      </c>
      <c r="G30" s="138" t="s">
        <v>218</v>
      </c>
      <c r="H30" s="57" t="s">
        <v>219</v>
      </c>
      <c r="I30" s="57" t="s">
        <v>220</v>
      </c>
      <c r="J30" s="137" t="s">
        <v>286</v>
      </c>
    </row>
    <row r="31" ht="24" customHeight="1" spans="1:10">
      <c r="A31" s="121"/>
      <c r="B31" s="75"/>
      <c r="C31" s="56" t="s">
        <v>231</v>
      </c>
      <c r="D31" s="136" t="s">
        <v>255</v>
      </c>
      <c r="E31" s="137" t="s">
        <v>287</v>
      </c>
      <c r="F31" s="57" t="s">
        <v>288</v>
      </c>
      <c r="G31" s="138" t="s">
        <v>289</v>
      </c>
      <c r="H31" s="57"/>
      <c r="I31" s="57" t="s">
        <v>253</v>
      </c>
      <c r="J31" s="137" t="s">
        <v>290</v>
      </c>
    </row>
    <row r="32" ht="24" customHeight="1" spans="1:10">
      <c r="A32" s="121"/>
      <c r="B32" s="78"/>
      <c r="C32" s="56" t="s">
        <v>236</v>
      </c>
      <c r="D32" s="136" t="s">
        <v>237</v>
      </c>
      <c r="E32" s="137" t="s">
        <v>291</v>
      </c>
      <c r="F32" s="57" t="s">
        <v>225</v>
      </c>
      <c r="G32" s="138" t="s">
        <v>226</v>
      </c>
      <c r="H32" s="57" t="s">
        <v>219</v>
      </c>
      <c r="I32" s="57" t="s">
        <v>220</v>
      </c>
      <c r="J32" s="137" t="s">
        <v>292</v>
      </c>
    </row>
  </sheetData>
  <mergeCells count="2">
    <mergeCell ref="A2:J2"/>
    <mergeCell ref="A3:H3"/>
  </mergeCells>
  <printOptions horizontalCentered="1"/>
  <pageMargins left="0.751388888888889" right="0.751388888888889" top="1" bottom="1" header="0.5" footer="0.5"/>
  <pageSetup paperSize="9" scale="7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龙建文</cp:lastModifiedBy>
  <dcterms:created xsi:type="dcterms:W3CDTF">2025-01-21T02:50:00Z</dcterms:created>
  <dcterms:modified xsi:type="dcterms:W3CDTF">2026-03-05T03:08:49Z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2052-12.1.0.25225</vt:lpwstr>
  </property>
  <property fmtid="{D5CDD505-2E9C-101B-9397-08002B2CF9AE}" pid="4" name="CalculationRule">
    <vt:i4>0</vt:i4>
  </property>
</Properties>
</file>