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<sst xmlns="http://schemas.openxmlformats.org/spreadsheetml/2006/main" count="991" uniqueCount="404">
  <si>
    <t>预算01-1表</t>
  </si>
  <si>
    <t>2026年部门财务收支预算总表</t>
  </si>
  <si>
    <t>单位名称：元江哈尼族彝族傣族自治县应急管理局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</si>
  <si>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</si>
  <si>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</si>
  <si>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</si>
  <si>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</si>
  <si>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</si>
  <si>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</si>
  <si>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</si>
  <si>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</si>
  <si>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</si>
  <si>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</si>
  <si>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</si>
  <si>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</si>
  <si>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</si>
  <si>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</si>
  <si>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</si>
  <si>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</si>
  <si>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</si>
  <si>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</si>
  <si>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</si>
  <si>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</si>
  <si>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</si>
  <si>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</si>
  <si>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</si>
  <si>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</si>
  <si>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</si>
  <si>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</si>
  <si>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</si>
  <si>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</si>
  <si>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</si>
  <si>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</si>
  <si>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</si>
  <si>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</si>
  <si>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</si>
  <si>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</si>
  <si>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</si>
  <si>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</si>
  <si>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</si>
  <si>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</si>
  <si>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</si>
  <si>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</si>
  <si>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</si>
  <si>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</si>
  <si>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</si>
  <si>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133</t>
  </si>
  <si>
    <t>元江哈尼族彝族傣族自治县应急管理局</t>
  </si>
  <si>
    <t>133001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</si>
  <si>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</si>
  <si>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</si>
  <si>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</si>
  <si>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</si>
  <si>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</si>
  <si>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</si>
  <si>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</si>
  <si>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</si>
  <si>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</si>
  <si>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</si>
  <si>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</si>
  <si>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</si>
  <si>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</si>
  <si>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</si>
  <si>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</si>
  <si>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</si>
  <si>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</si>
  <si>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</si>
  <si>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</si>
  <si>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</si>
  <si>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</si>
  <si>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</si>
  <si>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</si>
  <si>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</si>
  <si>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</si>
  <si>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</si>
  <si>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</si>
  <si>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</si>
  <si>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</si>
  <si>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</si>
  <si>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</si>
  <si>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</si>
  <si>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</si>
  <si>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</si>
  <si>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</si>
  <si>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</si>
  <si>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</si>
  <si>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</si>
  <si>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</si>
  <si>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</si>
  <si>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</si>
  <si>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</si>
  <si>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</si>
  <si>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</si>
  <si>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</si>
  <si>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</si>
  <si>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</si>
  <si>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</si>
  <si>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</si>
  <si>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2240101</t>
  </si>
  <si>
    <t>行政运行</t>
  </si>
  <si>
    <t>2240104</t>
  </si>
  <si>
    <t>灾害风险防治</t>
  </si>
  <si>
    <t>2240106</t>
  </si>
  <si>
    <t>安全监管</t>
  </si>
  <si>
    <t>2240150</t>
  </si>
  <si>
    <t>事业运行</t>
  </si>
  <si>
    <t>2240199</t>
  </si>
  <si>
    <t>其他应急管理支出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</si>
  <si>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</si>
  <si>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</si>
  <si>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</si>
  <si>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</si>
  <si>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</si>
  <si>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</si>
  <si>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</si>
  <si>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</si>
  <si>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</si>
  <si>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</si>
  <si>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</si>
  <si>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</si>
  <si>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</si>
  <si>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</si>
  <si>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</si>
  <si>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</si>
  <si>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</si>
  <si>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</si>
  <si>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</si>
  <si>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</si>
  <si>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</si>
  <si>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</si>
  <si>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</si>
  <si>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</si>
  <si>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</si>
  <si>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</si>
  <si>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</si>
  <si>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</si>
  <si>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</si>
  <si>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</si>
  <si>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</si>
  <si>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</si>
  <si>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</si>
  <si>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</si>
  <si>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</si>
  <si>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</si>
  <si>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</si>
  <si>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</si>
  <si>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</si>
  <si>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</si>
  <si>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</si>
  <si>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</si>
  <si>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</si>
  <si>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</si>
  <si>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</si>
  <si>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</si>
  <si>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</si>
  <si>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</si>
  <si>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</si>
  <si>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530428251100003616283</t>
  </si>
  <si>
    <t>编外人员经费</t>
  </si>
  <si>
    <t>其他工资福利支出</t>
  </si>
  <si>
    <t>530428231100001143795</t>
  </si>
  <si>
    <t>2023年执法办案补助经费</t>
  </si>
  <si>
    <t>办公费</t>
  </si>
  <si>
    <t>530428231100001463120</t>
  </si>
  <si>
    <t>综合效能考核奖</t>
  </si>
  <si>
    <t>奖金</t>
  </si>
  <si>
    <t>530428261100004936533</t>
  </si>
  <si>
    <t>530428231100001463118</t>
  </si>
  <si>
    <t>离退休生活补助</t>
  </si>
  <si>
    <t>生活补助</t>
  </si>
  <si>
    <t>530428210000000016857</t>
  </si>
  <si>
    <t>行政人员支出工资</t>
  </si>
  <si>
    <t>基本工资</t>
  </si>
  <si>
    <t>津贴补贴</t>
  </si>
  <si>
    <t>530428210000000016859</t>
  </si>
  <si>
    <t>社会保障缴费</t>
  </si>
  <si>
    <t>机关事业单位基本养老保险缴费</t>
  </si>
  <si>
    <t>职工基本医疗保险缴费</t>
  </si>
  <si>
    <t>公务员医疗补助缴费</t>
  </si>
  <si>
    <t>其他社会保障缴费</t>
  </si>
  <si>
    <t>530428210000000016860</t>
  </si>
  <si>
    <t>530428251100003584924</t>
  </si>
  <si>
    <t>机关事业单位调离退休人员职业年金记实经费</t>
  </si>
  <si>
    <t>职业年金缴费</t>
  </si>
  <si>
    <t>530428210000000016865</t>
  </si>
  <si>
    <t>工会经费</t>
  </si>
  <si>
    <t>530428231100001463068</t>
  </si>
  <si>
    <t>奖励性绩效工资</t>
  </si>
  <si>
    <t>绩效工资</t>
  </si>
  <si>
    <t>530428251100003609594</t>
  </si>
  <si>
    <t>非税安排的人员运转支出经费</t>
  </si>
  <si>
    <t>其他商品和服务支出</t>
  </si>
  <si>
    <t>530428210000000016863</t>
  </si>
  <si>
    <t>公车购置及运维费</t>
  </si>
  <si>
    <t>公务用车运行维护费</t>
  </si>
  <si>
    <t>530428210000000016866</t>
  </si>
  <si>
    <t>一般公用经费</t>
  </si>
  <si>
    <t>电费</t>
  </si>
  <si>
    <t>水费</t>
  </si>
  <si>
    <t>会议费</t>
  </si>
  <si>
    <t>培训费</t>
  </si>
  <si>
    <t>邮电费</t>
  </si>
  <si>
    <t>手续费</t>
  </si>
  <si>
    <t>维修（护）费</t>
  </si>
  <si>
    <t>差旅费</t>
  </si>
  <si>
    <t>印刷费</t>
  </si>
  <si>
    <t>其他交通费用</t>
  </si>
  <si>
    <t>530428210000000016858</t>
  </si>
  <si>
    <t>事业人员支出工资</t>
  </si>
  <si>
    <t>530428210000000016864</t>
  </si>
  <si>
    <t>行政人员公务交通补贴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</si>
  <si>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</si>
  <si>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</si>
  <si>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</si>
  <si>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</si>
  <si>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</si>
  <si>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</si>
  <si>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2026年非税安排的人员运转支出经费</t>
  </si>
  <si>
    <t>313 事业发展类</t>
  </si>
  <si>
    <t>530428261100005126905</t>
  </si>
  <si>
    <t>劳务费</t>
  </si>
  <si>
    <t>卫星电话服务经费</t>
  </si>
  <si>
    <t>312 民生类</t>
  </si>
  <si>
    <t>530428251100003809332</t>
  </si>
  <si>
    <t>委托业务费</t>
  </si>
  <si>
    <t>2025年农村居民房屋保险补助资金</t>
  </si>
  <si>
    <t>530428261100005130477</t>
  </si>
  <si>
    <t>机关事业单位遗属生活困难补助资金</t>
  </si>
  <si>
    <t>530428251100003615759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</si>
  <si>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</si>
  <si>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</si>
  <si>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</si>
  <si>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</si>
  <si>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</si>
  <si>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</si>
  <si>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</si>
  <si>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</si>
  <si>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</si>
  <si>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</si>
  <si>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</si>
  <si>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</si>
  <si>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非税安排的编外人员工资：根据中共元江哈尼族彝族傣族自治县委机构编制委员会办公室〔2025〕-25《关于调整元江县应急管理局编外聘用人员使用额度的通知》，县应急管理局编外聘用人员使用额度调整为4名，3,000.00元/人/月，合计144,000.00元；应急执法工作经费：合计256,000.00元，该资金主要用于单位办公费支出。</t>
  </si>
  <si>
    <t>产出指标</t>
  </si>
  <si>
    <t>数量指标</t>
  </si>
  <si>
    <t>参与行政执法人数</t>
  </si>
  <si>
    <t>&gt;=</t>
  </si>
  <si>
    <t>20</t>
  </si>
  <si>
    <t>人</t>
  </si>
  <si>
    <t>定量指标</t>
  </si>
  <si>
    <t>反映参与行政执法工作的人数。</t>
  </si>
  <si>
    <t>质量指标</t>
  </si>
  <si>
    <t>收缴及时</t>
  </si>
  <si>
    <t>95</t>
  </si>
  <si>
    <t>%</t>
  </si>
  <si>
    <t>按要求完成收取，并及时上缴财政</t>
  </si>
  <si>
    <t>效益指标</t>
  </si>
  <si>
    <t>社会效益</t>
  </si>
  <si>
    <t>依法依规进行收费</t>
  </si>
  <si>
    <t>=</t>
  </si>
  <si>
    <t>100</t>
  </si>
  <si>
    <t>反映依法依规进行收费情况</t>
  </si>
  <si>
    <t>通过非税收缴营造良好氛围</t>
  </si>
  <si>
    <t>氛围良好</t>
  </si>
  <si>
    <t>定性指标</t>
  </si>
  <si>
    <t>满意度指标</t>
  </si>
  <si>
    <t>服务对象满意度</t>
  </si>
  <si>
    <t>90</t>
  </si>
  <si>
    <t>反映服务对象行政执法工作的整体满意情况。</t>
  </si>
  <si>
    <t>保证56台天通卫星电话采购、配发及使用管理工作，充分发挥卫星电话打通基层应急通讯“最后一公里”重要作用，确保遇到紧急情况下能“拿得出，联得上，呼得应”，保障我县山区行政村卫星电话通讯畅通。</t>
  </si>
  <si>
    <t>配备卫星电话</t>
  </si>
  <si>
    <t>50</t>
  </si>
  <si>
    <t>台</t>
  </si>
  <si>
    <t>卫星电话配备数量</t>
  </si>
  <si>
    <t>卫星电话验收达标率</t>
  </si>
  <si>
    <t>70</t>
  </si>
  <si>
    <t xml:space="preserve">	
卫星电话验收达标率</t>
  </si>
  <si>
    <t>配备卫星电话的乡镇（街道）数量</t>
  </si>
  <si>
    <t>9</t>
  </si>
  <si>
    <t>个</t>
  </si>
  <si>
    <t>应急通信保障工作</t>
  </si>
  <si>
    <t>迅速、高效、有序</t>
  </si>
  <si>
    <t>资金使用率</t>
  </si>
  <si>
    <t>时效指标</t>
  </si>
  <si>
    <t>县级应急管理部门收到资金后拨付所需时间</t>
  </si>
  <si>
    <t>&lt;=</t>
  </si>
  <si>
    <t>30</t>
  </si>
  <si>
    <t>工作日</t>
  </si>
  <si>
    <t>应急指挥调度</t>
  </si>
  <si>
    <t>保持高效、通畅</t>
  </si>
  <si>
    <t>应急指挥调度保持高效、通畅</t>
  </si>
  <si>
    <t>群众满意度</t>
  </si>
  <si>
    <t>要求通过该项目实施提高广大农户保险意识，充分调动广大农户的参保积极性，组织做好农村住房保险和扩面保险工作，确保2026年12月31日前政府补助农户参加农房保险参保率达到90%以上。资金保障农户数达到18582户；参保农户保障覆盖率达到95%以上；资金到达后在30个工作日内拨付使用；能有效保障受灾农户正常生活；受灾群众满意度达到95%以上。</t>
  </si>
  <si>
    <t>资金保障农户数</t>
  </si>
  <si>
    <t>18582</t>
  </si>
  <si>
    <t>户</t>
  </si>
  <si>
    <t>参保农户保障覆盖率</t>
  </si>
  <si>
    <t>资金到达后拨付使用时限</t>
  </si>
  <si>
    <t>12</t>
  </si>
  <si>
    <t>月</t>
  </si>
  <si>
    <t>有效保障受灾农户正常生活</t>
  </si>
  <si>
    <t>效果显著</t>
  </si>
  <si>
    <t>保障群众满意度</t>
  </si>
  <si>
    <t>按照年初预算，本单位补助补助人数：1人，2026年遗属生活困难补助总金额8,736.00元，补助标准：每月728.00元，每季度发放1次。反映补助政策的宣传效果情况。被补助对象满意度不低于95%。</t>
  </si>
  <si>
    <t>补助人数</t>
  </si>
  <si>
    <t>1.0</t>
  </si>
  <si>
    <t>反映补助人员数量</t>
  </si>
  <si>
    <t>补助标准</t>
  </si>
  <si>
    <t>728</t>
  </si>
  <si>
    <t>元/人*月</t>
  </si>
  <si>
    <t xml:space="preserve">反映补助标准728元/人/月
</t>
  </si>
  <si>
    <t>补助金额</t>
  </si>
  <si>
    <t>8736</t>
  </si>
  <si>
    <t>元</t>
  </si>
  <si>
    <t xml:space="preserve">反映2025年补助金额8736元
</t>
  </si>
  <si>
    <t>发放及时率</t>
  </si>
  <si>
    <t>365</t>
  </si>
  <si>
    <t>天</t>
  </si>
  <si>
    <t>政策知晓率</t>
  </si>
  <si>
    <t>被补助对象满意度</t>
  </si>
  <si>
    <t>预算06表</t>
  </si>
  <si>
    <t>2026年部门政府性基金预算支出预算表</t>
  </si>
  <si>
    <t>政府性基金预算支出</t>
  </si>
  <si>
    <t>说明:元江哈尼族彝族傣族自治县应急管理局2026年无部门政府性基金预算支出预算，故2026年部门政府性基金预算支出预算表无数据。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</si>
  <si>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</si>
  <si>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</si>
  <si>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</si>
  <si>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</si>
  <si>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</si>
  <si>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</si>
  <si>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</si>
  <si>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</si>
  <si>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</si>
  <si>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</si>
  <si>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</si>
  <si>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</si>
  <si>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公务用车保险费</t>
  </si>
  <si>
    <t>次</t>
  </si>
  <si>
    <t>公务用车修理费</t>
  </si>
  <si>
    <t>公务用车加油费</t>
  </si>
  <si>
    <t>升</t>
  </si>
  <si>
    <t>笔记本电脑</t>
  </si>
  <si>
    <t>饮水机</t>
  </si>
  <si>
    <t>办公A4用纸</t>
  </si>
  <si>
    <t>箱</t>
  </si>
  <si>
    <t>打印机</t>
  </si>
  <si>
    <t>台式电脑</t>
  </si>
  <si>
    <t>便携式打印机</t>
  </si>
  <si>
    <t>预算08表</t>
  </si>
  <si>
    <t>2026年部门政府购买服务预算表</t>
  </si>
  <si>
    <t>政府购买服务项目</t>
  </si>
  <si>
    <t>政府购买服务目录</t>
  </si>
  <si>
    <t>说明:元江哈尼族彝族傣族自治县应急管理局2026年无部门政府购买服务预算，故2026年部门政府购买服务预算表无数据。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</si>
  <si>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</si>
  <si>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</si>
  <si>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</si>
  <si>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</si>
  <si>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</si>
  <si>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</si>
  <si>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</si>
  <si>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</si>
  <si>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</si>
  <si>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</si>
  <si>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</si>
  <si>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</si>
  <si>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</si>
  <si>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</si>
  <si>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</si>
  <si>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</si>
  <si>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</si>
  <si>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</si>
  <si>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</si>
  <si>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</si>
  <si>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</si>
  <si>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</si>
  <si>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</si>
  <si>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</si>
  <si>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说明:元江哈尼族彝族傣族自治县应急管理局2026年无省对下转移支付预算，故2026年省对下转移支付预算表无数据。</t>
  </si>
  <si>
    <t>预算09-2表</t>
  </si>
  <si>
    <t>2026年省对下转移支付绩效目标表</t>
  </si>
  <si>
    <t>说明:元江哈尼族彝族傣族自治县应急管理局2026年无省对下转移支付绩效目标，故2026年省对下转移支付绩效目标表无数据。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</si>
  <si>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</si>
  <si>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</si>
  <si>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</si>
  <si>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</si>
  <si>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</si>
  <si>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</si>
  <si>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</si>
  <si>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</si>
  <si>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</si>
  <si>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</si>
  <si>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</si>
  <si>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说明:元江哈尼族彝族傣族自治县应急管理局2026年无新增资产配置，故2026年新增资产配置表无数据。</t>
  </si>
  <si>
    <t>预算11表</t>
  </si>
  <si>
    <t>2026年中央转移支付补助项目支出预算表</t>
  </si>
  <si>
    <t>上级补助</t>
  </si>
  <si>
    <t>说明:元江哈尼族彝族傣族自治县应急管理局2026年无中央转移支付补助项目支出预算，故2026年中央转移支付补助项目支出预算表无数据。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</si>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</sst>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2" applyNumberFormat="0" applyAlignment="0" applyProtection="0">
      <alignment vertical="center"/>
    </xf>
    <xf numFmtId="0" fontId="32" fillId="4" borderId="23" applyNumberFormat="0" applyAlignment="0" applyProtection="0">
      <alignment vertical="center"/>
    </xf>
    <xf numFmtId="0" fontId="33" fillId="4" borderId="22" applyNumberFormat="0" applyAlignment="0" applyProtection="0">
      <alignment vertical="center"/>
    </xf>
    <xf numFmtId="0" fontId="34" fillId="5" borderId="24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6" fillId="0" borderId="7">
      <alignment horizontal="right" vertical="center"/>
    </xf>
    <xf numFmtId="177" fontId="6" fillId="0" borderId="7">
      <alignment horizontal="right" vertical="center"/>
    </xf>
    <xf numFmtId="10" fontId="6" fillId="0" borderId="7">
      <alignment horizontal="right" vertical="center"/>
    </xf>
    <xf numFmtId="178" fontId="6" fillId="0" borderId="7">
      <alignment horizontal="right" vertical="center"/>
    </xf>
    <xf numFmtId="49" fontId="6" fillId="0" borderId="7">
      <alignment horizontal="left" vertical="center" wrapText="1"/>
    </xf>
    <xf numFmtId="178" fontId="6" fillId="0" borderId="7">
      <alignment horizontal="right" vertical="center"/>
    </xf>
    <xf numFmtId="179" fontId="6" fillId="0" borderId="7">
      <alignment horizontal="right" vertical="center"/>
    </xf>
    <xf numFmtId="180" fontId="6" fillId="0" borderId="7">
      <alignment horizontal="right" vertical="center"/>
    </xf>
  </cellStyleXfs>
  <cellXfs count="20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78" fontId="6" fillId="0" borderId="7" xfId="54" applyAlignment="1">
      <alignment horizontal="center" vertical="center"/>
    </xf>
    <xf numFmtId="178" fontId="7" fillId="0" borderId="8" xfId="54" applyNumberFormat="1" applyFont="1" applyBorder="1" applyAlignment="1">
      <alignment horizontal="center" vertical="center"/>
    </xf>
    <xf numFmtId="178" fontId="7" fillId="0" borderId="9" xfId="54" applyNumberFormat="1" applyFont="1" applyBorder="1" applyAlignment="1">
      <alignment horizontal="center" vertical="center"/>
    </xf>
    <xf numFmtId="178" fontId="7" fillId="0" borderId="10" xfId="54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78" fontId="6" fillId="0" borderId="7" xfId="0" applyNumberFormat="1" applyFont="1" applyFill="1" applyBorder="1" applyAlignment="1">
      <alignment horizontal="right" vertical="center"/>
    </xf>
    <xf numFmtId="178" fontId="7" fillId="0" borderId="7" xfId="54" applyNumberFormat="1" applyFont="1" applyBorder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7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5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180" fontId="6" fillId="0" borderId="7" xfId="56" applyNumberFormat="1" applyFont="1" applyBorder="1">
      <alignment horizontal="right" vertical="center"/>
    </xf>
    <xf numFmtId="178" fontId="6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right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178" fontId="6" fillId="0" borderId="7" xfId="0" applyNumberFormat="1" applyFont="1" applyFill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178" fontId="7" fillId="0" borderId="6" xfId="54" applyNumberFormat="1" applyFont="1" applyBorder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4" fillId="0" borderId="0" xfId="0" applyFont="1" applyFill="1" applyAlignment="1">
      <alignment horizontal="left" vertical="center"/>
    </xf>
    <xf numFmtId="178" fontId="6" fillId="0" borderId="7" xfId="54" applyAlignment="1">
      <alignment horizontal="left" vertical="center" wrapText="1"/>
    </xf>
    <xf numFmtId="178" fontId="6" fillId="0" borderId="7" xfId="0" applyNumberFormat="1" applyFont="1" applyFill="1" applyBorder="1" applyAlignment="1">
      <alignment horizontal="left" vertical="center" wrapText="1"/>
    </xf>
    <xf numFmtId="178" fontId="6" fillId="0" borderId="7" xfId="54" applyAlignment="1">
      <alignment horizontal="center" vertical="center" wrapText="1"/>
    </xf>
    <xf numFmtId="178" fontId="6" fillId="0" borderId="7" xfId="54" applyAlignment="1">
      <alignment horizontal="right" vertical="center" wrapText="1"/>
    </xf>
    <xf numFmtId="0" fontId="7" fillId="0" borderId="0" xfId="0" applyFont="1" applyBorder="1" applyAlignment="1">
      <alignment horizontal="left" vertical="center"/>
    </xf>
    <xf numFmtId="49" fontId="7" fillId="0" borderId="7" xfId="53" applyNumberFormat="1" applyFont="1" applyBorder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left" vertical="center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178" fontId="6" fillId="0" borderId="7" xfId="54">
      <alignment horizontal="right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0" fontId="6" fillId="0" borderId="7" xfId="0" applyFont="1" applyFill="1" applyBorder="1" applyAlignment="1">
      <alignment horizontal="right" vertical="top" wrapText="1"/>
    </xf>
    <xf numFmtId="0" fontId="1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 indent="1"/>
    </xf>
    <xf numFmtId="0" fontId="6" fillId="0" borderId="7" xfId="0" applyFont="1" applyFill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/>
    </xf>
    <xf numFmtId="4" fontId="21" fillId="0" borderId="7" xfId="0" applyNumberFormat="1" applyFont="1" applyBorder="1" applyAlignment="1" applyProtection="1">
      <alignment horizontal="right" vertical="center"/>
      <protection locked="0"/>
    </xf>
    <xf numFmtId="49" fontId="21" fillId="0" borderId="7" xfId="53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4" fontId="21" fillId="0" borderId="7" xfId="0" applyNumberFormat="1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178" fontId="21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21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quotePrefix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pane ySplit="1" topLeftCell="A2" activePane="bottomLeft" state="frozen"/>
      <selection/>
      <selection pane="bottomLeft" activeCell="A3" sqref="A3:D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11" t="s">
        <v>0</v>
      </c>
    </row>
    <row r="3" ht="36" customHeight="1" spans="1:4">
      <c r="A3" s="50" t="s">
        <v>1</v>
      </c>
      <c r="B3" s="193"/>
      <c r="C3" s="193"/>
      <c r="D3" s="193"/>
    </row>
    <row r="4" ht="21" customHeight="1" spans="1:4">
      <c r="A4" s="96" t="s">
        <v>2</v>
      </c>
      <c r="B4" s="156"/>
      <c r="C4" s="156"/>
      <c r="D4" s="110" t="s">
        <v>3</v>
      </c>
    </row>
    <row r="5" ht="19.5" customHeight="1" spans="1:4">
      <c r="A5" s="11" t="s">
        <v>4</v>
      </c>
      <c r="B5" s="13"/>
      <c r="C5" s="11" t="s">
        <v>5</v>
      </c>
      <c r="D5" s="13"/>
    </row>
    <row r="6" ht="19.5" customHeight="1" spans="1:4">
      <c r="A6" s="16" t="s">
        <v>6</v>
      </c>
      <c r="B6" s="16" t="s">
        <v>7</v>
      </c>
      <c r="C6" s="16" t="s">
        <v>8</v>
      </c>
      <c r="D6" s="16" t="s">
        <v>7</v>
      </c>
    </row>
    <row r="7" ht="19.5" customHeight="1" spans="1:4">
      <c r="A7" s="19"/>
      <c r="B7" s="19"/>
      <c r="C7" s="19"/>
      <c r="D7" s="19"/>
    </row>
    <row r="8" ht="25.4" customHeight="1" spans="1:4">
      <c r="A8" s="168" t="s">
        <v>9</v>
      </c>
      <c r="B8" s="143">
        <v>7880792.14</v>
      </c>
      <c r="C8" s="162" t="str">
        <f>"一"&amp;"、"&amp;"社会保障和就业支出"</f>
        <v>一、社会保障和就业支出</v>
      </c>
      <c r="D8" s="133">
        <v>756223.47</v>
      </c>
    </row>
    <row r="9" ht="25.4" customHeight="1" spans="1:4">
      <c r="A9" s="168" t="s">
        <v>10</v>
      </c>
      <c r="B9" s="143"/>
      <c r="C9" s="162" t="str">
        <f>"二"&amp;"、"&amp;"卫生健康支出"</f>
        <v>二、卫生健康支出</v>
      </c>
      <c r="D9" s="133">
        <v>540690.92</v>
      </c>
    </row>
    <row r="10" ht="25.4" customHeight="1" spans="1:4">
      <c r="A10" s="168" t="s">
        <v>11</v>
      </c>
      <c r="B10" s="143"/>
      <c r="C10" s="162" t="str">
        <f>"三"&amp;"、"&amp;"住房保障支出"</f>
        <v>三、住房保障支出</v>
      </c>
      <c r="D10" s="133">
        <v>490560</v>
      </c>
    </row>
    <row r="11" ht="25.4" customHeight="1" spans="1:4">
      <c r="A11" s="168" t="s">
        <v>12</v>
      </c>
      <c r="B11" s="95"/>
      <c r="C11" s="162" t="str">
        <f>"四"&amp;"、"&amp;"灾害防治及应急管理支出"</f>
        <v>四、灾害防治及应急管理支出</v>
      </c>
      <c r="D11" s="133">
        <v>6093317.75</v>
      </c>
    </row>
    <row r="12" ht="25.4" customHeight="1" spans="1:4">
      <c r="A12" s="168" t="s">
        <v>13</v>
      </c>
      <c r="B12" s="143"/>
      <c r="C12" s="121"/>
      <c r="D12" s="143"/>
    </row>
    <row r="13" ht="25.4" customHeight="1" spans="1:4">
      <c r="A13" s="168" t="s">
        <v>14</v>
      </c>
      <c r="B13" s="95"/>
      <c r="C13" s="121"/>
      <c r="D13" s="143"/>
    </row>
    <row r="14" ht="25.4" customHeight="1" spans="1:4">
      <c r="A14" s="168" t="s">
        <v>15</v>
      </c>
      <c r="B14" s="95"/>
      <c r="C14" s="121"/>
      <c r="D14" s="143"/>
    </row>
    <row r="15" ht="25.4" customHeight="1" spans="1:4">
      <c r="A15" s="168" t="s">
        <v>16</v>
      </c>
      <c r="B15" s="95"/>
      <c r="C15" s="121"/>
      <c r="D15" s="143"/>
    </row>
    <row r="16" ht="25.4" customHeight="1" spans="1:4">
      <c r="A16" s="194" t="s">
        <v>17</v>
      </c>
      <c r="B16" s="95"/>
      <c r="C16" s="121"/>
      <c r="D16" s="143"/>
    </row>
    <row r="17" ht="25.4" customHeight="1" spans="1:4">
      <c r="A17" s="194" t="s">
        <v>18</v>
      </c>
      <c r="B17" s="143"/>
      <c r="C17" s="121"/>
      <c r="D17" s="143"/>
    </row>
    <row r="18" ht="25.4" customHeight="1" spans="1:4">
      <c r="A18" s="195" t="s">
        <v>19</v>
      </c>
      <c r="B18" s="164">
        <v>7880792.14</v>
      </c>
      <c r="C18" s="165" t="s">
        <v>20</v>
      </c>
      <c r="D18" s="164">
        <v>7880792.14</v>
      </c>
    </row>
    <row r="19" ht="25.4" customHeight="1" spans="1:4">
      <c r="A19" s="196" t="s">
        <v>21</v>
      </c>
      <c r="B19" s="164"/>
      <c r="C19" s="197" t="s">
        <v>22</v>
      </c>
      <c r="D19" s="198"/>
    </row>
    <row r="20" ht="25.4" customHeight="1" spans="1:4">
      <c r="A20" s="199" t="s">
        <v>23</v>
      </c>
      <c r="B20" s="143"/>
      <c r="C20" s="166" t="s">
        <v>23</v>
      </c>
      <c r="D20" s="95"/>
    </row>
    <row r="21" ht="25.4" customHeight="1" spans="1:4">
      <c r="A21" s="199" t="s">
        <v>24</v>
      </c>
      <c r="B21" s="143"/>
      <c r="C21" s="166" t="s">
        <v>25</v>
      </c>
      <c r="D21" s="95"/>
    </row>
    <row r="22" ht="25.4" customHeight="1" spans="1:4">
      <c r="A22" s="200" t="s">
        <v>26</v>
      </c>
      <c r="B22" s="164">
        <v>7880792.14</v>
      </c>
      <c r="C22" s="165" t="s">
        <v>27</v>
      </c>
      <c r="D22" s="159">
        <v>7880792.14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C20" sqref="C20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60" t="s">
        <v>319</v>
      </c>
    </row>
    <row r="3" ht="28.5" customHeight="1" spans="1:6">
      <c r="A3" s="32" t="s">
        <v>320</v>
      </c>
      <c r="B3" s="32"/>
      <c r="C3" s="32"/>
      <c r="D3" s="32"/>
      <c r="E3" s="32"/>
      <c r="F3" s="32"/>
    </row>
    <row r="4" ht="15" customHeight="1" spans="1:6">
      <c r="A4" s="96" t="str">
        <f>"单位名称："&amp;"元江哈尼族彝族傣族自治县元江县应急管理局"</f>
        <v>单位名称：元江哈尼族彝族傣族自治县元江县应急管理局</v>
      </c>
      <c r="B4" s="7"/>
      <c r="C4" s="7"/>
      <c r="D4" s="7"/>
      <c r="E4" s="7"/>
      <c r="F4" s="7"/>
    </row>
    <row r="5" ht="18.75" customHeight="1" spans="1:6">
      <c r="A5" s="10" t="s">
        <v>142</v>
      </c>
      <c r="B5" s="10" t="s">
        <v>51</v>
      </c>
      <c r="C5" s="10" t="s">
        <v>52</v>
      </c>
      <c r="D5" s="16" t="s">
        <v>321</v>
      </c>
      <c r="E5" s="67"/>
      <c r="F5" s="67"/>
    </row>
    <row r="6" ht="30" customHeight="1" spans="1:6">
      <c r="A6" s="19"/>
      <c r="B6" s="19"/>
      <c r="C6" s="19"/>
      <c r="D6" s="16" t="s">
        <v>32</v>
      </c>
      <c r="E6" s="67" t="s">
        <v>60</v>
      </c>
      <c r="F6" s="67" t="s">
        <v>61</v>
      </c>
    </row>
    <row r="7" ht="16.5" customHeight="1" spans="1:6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</row>
    <row r="8" ht="20.25" customHeight="1" spans="1:6">
      <c r="A8" s="34"/>
      <c r="B8" s="34"/>
      <c r="C8" s="34"/>
      <c r="D8" s="31"/>
      <c r="E8" s="31"/>
      <c r="F8" s="31"/>
    </row>
    <row r="9" ht="17.25" customHeight="1" spans="1:6">
      <c r="A9" s="112" t="s">
        <v>108</v>
      </c>
      <c r="B9" s="113"/>
      <c r="C9" s="113" t="s">
        <v>108</v>
      </c>
      <c r="D9" s="31"/>
      <c r="E9" s="31"/>
      <c r="F9" s="31"/>
    </row>
    <row r="10" ht="17" customHeight="1" spans="1:1">
      <c r="A10" t="s">
        <v>322</v>
      </c>
    </row>
  </sheetData>
  <mergeCells count="7">
    <mergeCell ref="A3:F3"/>
    <mergeCell ref="A4:F4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0"/>
  <sheetViews>
    <sheetView showZeros="0" workbookViewId="0">
      <pane ySplit="1" topLeftCell="A2" activePane="bottomLeft" state="frozen"/>
      <selection/>
      <selection pane="bottomLeft" activeCell="A4" sqref="A4:F4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9"/>
      <c r="P2" s="59"/>
      <c r="Q2" s="110" t="s">
        <v>323</v>
      </c>
    </row>
    <row r="3" ht="27.75" customHeight="1" spans="1:17">
      <c r="A3" s="61" t="s">
        <v>324</v>
      </c>
      <c r="B3" s="32"/>
      <c r="C3" s="32"/>
      <c r="D3" s="32"/>
      <c r="E3" s="32"/>
      <c r="F3" s="32"/>
      <c r="G3" s="32"/>
      <c r="H3" s="32"/>
      <c r="I3" s="32"/>
      <c r="J3" s="32"/>
      <c r="K3" s="51"/>
      <c r="L3" s="32"/>
      <c r="M3" s="32"/>
      <c r="N3" s="32"/>
      <c r="O3" s="51"/>
      <c r="P3" s="51"/>
      <c r="Q3" s="32"/>
    </row>
    <row r="4" ht="18.75" customHeight="1" spans="1:17">
      <c r="A4" s="96" t="str">
        <f>"单位名称："&amp;"元江哈尼族彝族傣族自治县元江县应急管理局"</f>
        <v>单位名称：元江哈尼族彝族傣族自治县元江县应急管理局</v>
      </c>
      <c r="B4" s="7"/>
      <c r="C4" s="7"/>
      <c r="D4" s="7"/>
      <c r="E4" s="7"/>
      <c r="F4" s="7"/>
      <c r="G4" s="7"/>
      <c r="H4" s="7"/>
      <c r="I4" s="7"/>
      <c r="J4" s="7"/>
      <c r="O4" s="68"/>
      <c r="P4" s="68"/>
      <c r="Q4" s="111" t="s">
        <v>133</v>
      </c>
    </row>
    <row r="5" ht="15.75" customHeight="1" spans="1:17">
      <c r="A5" s="10" t="s">
        <v>325</v>
      </c>
      <c r="B5" s="72" t="s">
        <v>326</v>
      </c>
      <c r="C5" s="72" t="s">
        <v>327</v>
      </c>
      <c r="D5" s="72" t="s">
        <v>328</v>
      </c>
      <c r="E5" s="72" t="s">
        <v>329</v>
      </c>
      <c r="F5" s="72" t="s">
        <v>330</v>
      </c>
      <c r="G5" s="73" t="s">
        <v>149</v>
      </c>
      <c r="H5" s="73"/>
      <c r="I5" s="73"/>
      <c r="J5" s="73"/>
      <c r="K5" s="74"/>
      <c r="L5" s="73"/>
      <c r="M5" s="73"/>
      <c r="N5" s="73"/>
      <c r="O5" s="89"/>
      <c r="P5" s="74"/>
      <c r="Q5" s="90"/>
    </row>
    <row r="6" ht="17.25" customHeight="1" spans="1:17">
      <c r="A6" s="15"/>
      <c r="B6" s="75"/>
      <c r="C6" s="75"/>
      <c r="D6" s="75"/>
      <c r="E6" s="75"/>
      <c r="F6" s="75"/>
      <c r="G6" s="75" t="s">
        <v>32</v>
      </c>
      <c r="H6" s="75" t="s">
        <v>35</v>
      </c>
      <c r="I6" s="75" t="s">
        <v>331</v>
      </c>
      <c r="J6" s="75" t="s">
        <v>332</v>
      </c>
      <c r="K6" s="76" t="s">
        <v>333</v>
      </c>
      <c r="L6" s="91" t="s">
        <v>334</v>
      </c>
      <c r="M6" s="91"/>
      <c r="N6" s="91"/>
      <c r="O6" s="92"/>
      <c r="P6" s="93"/>
      <c r="Q6" s="77"/>
    </row>
    <row r="7" ht="54" customHeight="1" spans="1:17">
      <c r="A7" s="18"/>
      <c r="B7" s="77"/>
      <c r="C7" s="77"/>
      <c r="D7" s="77"/>
      <c r="E7" s="77"/>
      <c r="F7" s="77"/>
      <c r="G7" s="77"/>
      <c r="H7" s="77" t="s">
        <v>34</v>
      </c>
      <c r="I7" s="77"/>
      <c r="J7" s="77"/>
      <c r="K7" s="78"/>
      <c r="L7" s="77" t="s">
        <v>34</v>
      </c>
      <c r="M7" s="77" t="s">
        <v>45</v>
      </c>
      <c r="N7" s="77" t="s">
        <v>156</v>
      </c>
      <c r="O7" s="94" t="s">
        <v>41</v>
      </c>
      <c r="P7" s="78" t="s">
        <v>42</v>
      </c>
      <c r="Q7" s="77" t="s">
        <v>43</v>
      </c>
    </row>
    <row r="8" ht="15" customHeight="1" spans="1:17">
      <c r="A8" s="19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</row>
    <row r="9" ht="21" customHeight="1" spans="1:17">
      <c r="A9" s="99" t="s">
        <v>193</v>
      </c>
      <c r="B9" s="80"/>
      <c r="C9" s="80"/>
      <c r="D9" s="80"/>
      <c r="E9" s="100"/>
      <c r="F9" s="31">
        <v>47900</v>
      </c>
      <c r="G9" s="31">
        <v>47900</v>
      </c>
      <c r="H9" s="31">
        <v>47900</v>
      </c>
      <c r="I9" s="31"/>
      <c r="J9" s="31"/>
      <c r="K9" s="31"/>
      <c r="L9" s="31"/>
      <c r="M9" s="31"/>
      <c r="N9" s="31"/>
      <c r="O9" s="31"/>
      <c r="P9" s="31"/>
      <c r="Q9" s="31"/>
    </row>
    <row r="10" ht="21" customHeight="1" spans="1:17">
      <c r="A10" s="79"/>
      <c r="B10" s="99" t="s">
        <v>335</v>
      </c>
      <c r="C10" s="101" t="str">
        <f>"C1804010201"&amp;"  "&amp;"机动车保险服务"</f>
        <v>C1804010201  机动车保险服务</v>
      </c>
      <c r="D10" s="102" t="s">
        <v>336</v>
      </c>
      <c r="E10" s="103">
        <v>1</v>
      </c>
      <c r="F10" s="104">
        <v>9000</v>
      </c>
      <c r="G10" s="104">
        <v>9000</v>
      </c>
      <c r="H10" s="104">
        <v>9000</v>
      </c>
      <c r="I10" s="31"/>
      <c r="J10" s="31"/>
      <c r="K10" s="31"/>
      <c r="L10" s="31"/>
      <c r="M10" s="31"/>
      <c r="N10" s="31"/>
      <c r="O10" s="31"/>
      <c r="P10" s="31"/>
      <c r="Q10" s="31"/>
    </row>
    <row r="11" ht="21" customHeight="1" spans="1:17">
      <c r="A11" s="105"/>
      <c r="B11" s="99" t="s">
        <v>337</v>
      </c>
      <c r="C11" s="101" t="str">
        <f>"C23120301"&amp;"  "&amp;"车辆维修和保养服务"</f>
        <v>C23120301  车辆维修和保养服务</v>
      </c>
      <c r="D11" s="102" t="s">
        <v>336</v>
      </c>
      <c r="E11" s="103">
        <v>1</v>
      </c>
      <c r="F11" s="104">
        <v>28000</v>
      </c>
      <c r="G11" s="104">
        <v>28000</v>
      </c>
      <c r="H11" s="104">
        <v>28000</v>
      </c>
      <c r="I11" s="31"/>
      <c r="J11" s="31"/>
      <c r="K11" s="31"/>
      <c r="L11" s="31"/>
      <c r="M11" s="31"/>
      <c r="N11" s="31"/>
      <c r="O11" s="31"/>
      <c r="P11" s="31"/>
      <c r="Q11" s="31"/>
    </row>
    <row r="12" ht="21" customHeight="1" spans="1:17">
      <c r="A12" s="106"/>
      <c r="B12" s="99" t="s">
        <v>338</v>
      </c>
      <c r="C12" s="101" t="str">
        <f>"C23120302"&amp;"  "&amp;"车辆加油、添加燃料服务"</f>
        <v>C23120302  车辆加油、添加燃料服务</v>
      </c>
      <c r="D12" s="102" t="s">
        <v>339</v>
      </c>
      <c r="E12" s="103">
        <v>1</v>
      </c>
      <c r="F12" s="104">
        <v>10900</v>
      </c>
      <c r="G12" s="104">
        <v>10900</v>
      </c>
      <c r="H12" s="104">
        <v>10900</v>
      </c>
      <c r="I12" s="31"/>
      <c r="J12" s="31"/>
      <c r="K12" s="31"/>
      <c r="L12" s="31"/>
      <c r="M12" s="31"/>
      <c r="N12" s="31"/>
      <c r="O12" s="31"/>
      <c r="P12" s="31"/>
      <c r="Q12" s="31"/>
    </row>
    <row r="13" ht="21" customHeight="1" spans="1:17">
      <c r="A13" s="99" t="s">
        <v>196</v>
      </c>
      <c r="B13" s="99"/>
      <c r="C13" s="106"/>
      <c r="D13" s="107"/>
      <c r="E13" s="108"/>
      <c r="F13" s="104">
        <v>82250</v>
      </c>
      <c r="G13" s="104">
        <v>82250</v>
      </c>
      <c r="H13" s="104">
        <v>82250</v>
      </c>
      <c r="I13" s="31"/>
      <c r="J13" s="31"/>
      <c r="K13" s="31"/>
      <c r="L13" s="31"/>
      <c r="M13" s="31"/>
      <c r="N13" s="31"/>
      <c r="O13" s="31"/>
      <c r="P13" s="31"/>
      <c r="Q13" s="31"/>
    </row>
    <row r="14" ht="21" customHeight="1" spans="1:17">
      <c r="A14" s="106"/>
      <c r="B14" s="99" t="s">
        <v>340</v>
      </c>
      <c r="C14" s="101" t="str">
        <f>"A02010108"&amp;"  "&amp;"便携式计算机"</f>
        <v>A02010108  便携式计算机</v>
      </c>
      <c r="D14" s="102" t="s">
        <v>271</v>
      </c>
      <c r="E14" s="101">
        <v>4</v>
      </c>
      <c r="F14" s="104">
        <v>36000</v>
      </c>
      <c r="G14" s="104">
        <v>36000</v>
      </c>
      <c r="H14" s="104">
        <v>36000</v>
      </c>
      <c r="I14" s="31"/>
      <c r="J14" s="31"/>
      <c r="K14" s="31"/>
      <c r="L14" s="31"/>
      <c r="M14" s="31"/>
      <c r="N14" s="31"/>
      <c r="O14" s="31"/>
      <c r="P14" s="31"/>
      <c r="Q14" s="31"/>
    </row>
    <row r="15" ht="21" customHeight="1" spans="1:17">
      <c r="A15" s="106"/>
      <c r="B15" s="99" t="s">
        <v>341</v>
      </c>
      <c r="C15" s="101" t="str">
        <f>"A02061818"&amp;"  "&amp;"饮水器"</f>
        <v>A02061818  饮水器</v>
      </c>
      <c r="D15" s="102" t="s">
        <v>278</v>
      </c>
      <c r="E15" s="101">
        <v>12</v>
      </c>
      <c r="F15" s="104">
        <v>12000</v>
      </c>
      <c r="G15" s="104">
        <v>12000</v>
      </c>
      <c r="H15" s="104">
        <v>12000</v>
      </c>
      <c r="I15" s="31"/>
      <c r="J15" s="31"/>
      <c r="K15" s="31"/>
      <c r="L15" s="31"/>
      <c r="M15" s="31"/>
      <c r="N15" s="31"/>
      <c r="O15" s="31"/>
      <c r="P15" s="31"/>
      <c r="Q15" s="31"/>
    </row>
    <row r="16" ht="21" customHeight="1" spans="1:17">
      <c r="A16" s="106"/>
      <c r="B16" s="99" t="s">
        <v>342</v>
      </c>
      <c r="C16" s="101" t="str">
        <f>"A05040101"&amp;"  "&amp;"复印纸"</f>
        <v>A05040101  复印纸</v>
      </c>
      <c r="D16" s="102" t="s">
        <v>343</v>
      </c>
      <c r="E16" s="101">
        <v>340</v>
      </c>
      <c r="F16" s="104">
        <v>9350</v>
      </c>
      <c r="G16" s="104">
        <v>9350</v>
      </c>
      <c r="H16" s="104">
        <v>9350</v>
      </c>
      <c r="I16" s="31"/>
      <c r="J16" s="31"/>
      <c r="K16" s="31"/>
      <c r="L16" s="31"/>
      <c r="M16" s="31"/>
      <c r="N16" s="31"/>
      <c r="O16" s="31"/>
      <c r="P16" s="31"/>
      <c r="Q16" s="31"/>
    </row>
    <row r="17" ht="21" customHeight="1" spans="1:17">
      <c r="A17" s="106"/>
      <c r="B17" s="99" t="s">
        <v>344</v>
      </c>
      <c r="C17" s="101" t="str">
        <f>"A02021003"&amp;"  "&amp;"A4黑白打印机"</f>
        <v>A02021003  A4黑白打印机</v>
      </c>
      <c r="D17" s="102" t="s">
        <v>271</v>
      </c>
      <c r="E17" s="101">
        <v>3</v>
      </c>
      <c r="F17" s="104">
        <v>4500</v>
      </c>
      <c r="G17" s="104">
        <v>4500</v>
      </c>
      <c r="H17" s="104">
        <v>4500</v>
      </c>
      <c r="I17" s="31"/>
      <c r="J17" s="31"/>
      <c r="K17" s="31"/>
      <c r="L17" s="31"/>
      <c r="M17" s="31"/>
      <c r="N17" s="31"/>
      <c r="O17" s="31"/>
      <c r="P17" s="31"/>
      <c r="Q17" s="31"/>
    </row>
    <row r="18" ht="21" customHeight="1" spans="1:17">
      <c r="A18" s="106"/>
      <c r="B18" s="99" t="s">
        <v>345</v>
      </c>
      <c r="C18" s="101" t="str">
        <f>"A02010105"&amp;"  "&amp;"台式计算机"</f>
        <v>A02010105  台式计算机</v>
      </c>
      <c r="D18" s="102" t="s">
        <v>271</v>
      </c>
      <c r="E18" s="101">
        <v>2</v>
      </c>
      <c r="F18" s="104">
        <v>12000</v>
      </c>
      <c r="G18" s="104">
        <v>12000</v>
      </c>
      <c r="H18" s="104">
        <v>12000</v>
      </c>
      <c r="I18" s="31"/>
      <c r="J18" s="31"/>
      <c r="K18" s="31"/>
      <c r="L18" s="31"/>
      <c r="M18" s="31"/>
      <c r="N18" s="31"/>
      <c r="O18" s="31"/>
      <c r="P18" s="31"/>
      <c r="Q18" s="31"/>
    </row>
    <row r="19" ht="21" customHeight="1" spans="1:17">
      <c r="A19" s="106"/>
      <c r="B19" s="99" t="s">
        <v>346</v>
      </c>
      <c r="C19" s="101" t="str">
        <f>"A02021099"&amp;"  "&amp;"其他打印机"</f>
        <v>A02021099  其他打印机</v>
      </c>
      <c r="D19" s="102" t="s">
        <v>271</v>
      </c>
      <c r="E19" s="101">
        <v>3</v>
      </c>
      <c r="F19" s="104">
        <v>8400</v>
      </c>
      <c r="G19" s="104">
        <v>8400</v>
      </c>
      <c r="H19" s="104">
        <v>8400</v>
      </c>
      <c r="I19" s="31"/>
      <c r="J19" s="31"/>
      <c r="K19" s="31"/>
      <c r="L19" s="31"/>
      <c r="M19" s="31"/>
      <c r="N19" s="31"/>
      <c r="O19" s="31"/>
      <c r="P19" s="31"/>
      <c r="Q19" s="31"/>
    </row>
    <row r="20" ht="21" customHeight="1" spans="1:17">
      <c r="A20" s="82" t="s">
        <v>108</v>
      </c>
      <c r="B20" s="83"/>
      <c r="C20" s="83"/>
      <c r="D20" s="83"/>
      <c r="E20" s="100"/>
      <c r="F20" s="109">
        <v>130150</v>
      </c>
      <c r="G20" s="109">
        <v>130150</v>
      </c>
      <c r="H20" s="109">
        <v>130150</v>
      </c>
      <c r="I20" s="31"/>
      <c r="J20" s="31"/>
      <c r="K20" s="31"/>
      <c r="L20" s="31"/>
      <c r="M20" s="31"/>
      <c r="N20" s="31"/>
      <c r="O20" s="31"/>
      <c r="P20" s="31"/>
      <c r="Q20" s="31"/>
    </row>
  </sheetData>
  <mergeCells count="16">
    <mergeCell ref="A3:Q3"/>
    <mergeCell ref="A4:F4"/>
    <mergeCell ref="G5:Q5"/>
    <mergeCell ref="L6:Q6"/>
    <mergeCell ref="A20:E20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E17" sqref="E17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5"/>
      <c r="B2" s="65"/>
      <c r="C2" s="65"/>
      <c r="D2" s="65"/>
      <c r="E2" s="65"/>
      <c r="F2" s="65"/>
      <c r="G2" s="65"/>
      <c r="H2" s="69"/>
      <c r="I2" s="65"/>
      <c r="J2" s="65"/>
      <c r="K2" s="65"/>
      <c r="L2" s="59"/>
      <c r="M2" s="85"/>
      <c r="N2" s="86" t="s">
        <v>347</v>
      </c>
    </row>
    <row r="3" ht="27.75" customHeight="1" spans="1:14">
      <c r="A3" s="61" t="s">
        <v>348</v>
      </c>
      <c r="B3" s="70"/>
      <c r="C3" s="70"/>
      <c r="D3" s="70"/>
      <c r="E3" s="70"/>
      <c r="F3" s="70"/>
      <c r="G3" s="70"/>
      <c r="H3" s="71"/>
      <c r="I3" s="70"/>
      <c r="J3" s="70"/>
      <c r="K3" s="70"/>
      <c r="L3" s="51"/>
      <c r="M3" s="71"/>
      <c r="N3" s="70"/>
    </row>
    <row r="4" ht="18.75" customHeight="1" spans="1:14">
      <c r="A4" s="62" t="str">
        <f>"单位名称："&amp;"元江哈尼族彝族傣族自治县应急管理局"</f>
        <v>单位名称：元江哈尼族彝族傣族自治县应急管理局</v>
      </c>
      <c r="B4" s="63"/>
      <c r="C4" s="63"/>
      <c r="D4" s="63"/>
      <c r="E4" s="63"/>
      <c r="F4" s="63"/>
      <c r="G4" s="63"/>
      <c r="H4" s="69"/>
      <c r="I4" s="65"/>
      <c r="J4" s="65"/>
      <c r="K4" s="65"/>
      <c r="L4" s="68"/>
      <c r="M4" s="87"/>
      <c r="N4" s="88" t="s">
        <v>133</v>
      </c>
    </row>
    <row r="5" ht="15.75" customHeight="1" spans="1:14">
      <c r="A5" s="10" t="s">
        <v>325</v>
      </c>
      <c r="B5" s="72" t="s">
        <v>349</v>
      </c>
      <c r="C5" s="72" t="s">
        <v>350</v>
      </c>
      <c r="D5" s="73" t="s">
        <v>149</v>
      </c>
      <c r="E5" s="73"/>
      <c r="F5" s="73"/>
      <c r="G5" s="73"/>
      <c r="H5" s="74"/>
      <c r="I5" s="73"/>
      <c r="J5" s="73"/>
      <c r="K5" s="73"/>
      <c r="L5" s="89"/>
      <c r="M5" s="74"/>
      <c r="N5" s="90"/>
    </row>
    <row r="6" ht="17.25" customHeight="1" spans="1:14">
      <c r="A6" s="15"/>
      <c r="B6" s="75"/>
      <c r="C6" s="75"/>
      <c r="D6" s="75" t="s">
        <v>32</v>
      </c>
      <c r="E6" s="75" t="s">
        <v>35</v>
      </c>
      <c r="F6" s="75" t="s">
        <v>331</v>
      </c>
      <c r="G6" s="75" t="s">
        <v>332</v>
      </c>
      <c r="H6" s="76" t="s">
        <v>333</v>
      </c>
      <c r="I6" s="91" t="s">
        <v>334</v>
      </c>
      <c r="J6" s="91"/>
      <c r="K6" s="91"/>
      <c r="L6" s="92"/>
      <c r="M6" s="93"/>
      <c r="N6" s="77"/>
    </row>
    <row r="7" ht="54" customHeight="1" spans="1:14">
      <c r="A7" s="18"/>
      <c r="B7" s="77"/>
      <c r="C7" s="77"/>
      <c r="D7" s="77"/>
      <c r="E7" s="77"/>
      <c r="F7" s="77"/>
      <c r="G7" s="77"/>
      <c r="H7" s="78"/>
      <c r="I7" s="77" t="s">
        <v>34</v>
      </c>
      <c r="J7" s="77" t="s">
        <v>45</v>
      </c>
      <c r="K7" s="77" t="s">
        <v>156</v>
      </c>
      <c r="L7" s="94" t="s">
        <v>41</v>
      </c>
      <c r="M7" s="78" t="s">
        <v>42</v>
      </c>
      <c r="N7" s="77" t="s">
        <v>43</v>
      </c>
    </row>
    <row r="8" ht="15" customHeight="1" spans="1:14">
      <c r="A8" s="18">
        <v>1</v>
      </c>
      <c r="B8" s="77">
        <v>2</v>
      </c>
      <c r="C8" s="77">
        <v>3</v>
      </c>
      <c r="D8" s="78">
        <v>4</v>
      </c>
      <c r="E8" s="78">
        <v>5</v>
      </c>
      <c r="F8" s="78">
        <v>6</v>
      </c>
      <c r="G8" s="78">
        <v>7</v>
      </c>
      <c r="H8" s="78">
        <v>8</v>
      </c>
      <c r="I8" s="78">
        <v>9</v>
      </c>
      <c r="J8" s="78">
        <v>10</v>
      </c>
      <c r="K8" s="78">
        <v>11</v>
      </c>
      <c r="L8" s="78">
        <v>12</v>
      </c>
      <c r="M8" s="78">
        <v>13</v>
      </c>
      <c r="N8" s="78">
        <v>14</v>
      </c>
    </row>
    <row r="9" ht="21" customHeight="1" spans="1:14">
      <c r="A9" s="79"/>
      <c r="B9" s="80"/>
      <c r="C9" s="80"/>
      <c r="D9" s="81"/>
      <c r="E9" s="81"/>
      <c r="F9" s="81"/>
      <c r="G9" s="81"/>
      <c r="H9" s="81"/>
      <c r="I9" s="81"/>
      <c r="J9" s="81"/>
      <c r="K9" s="81"/>
      <c r="L9" s="95"/>
      <c r="M9" s="81"/>
      <c r="N9" s="81"/>
    </row>
    <row r="10" ht="21" customHeight="1" spans="1:14">
      <c r="A10" s="79"/>
      <c r="B10" s="80"/>
      <c r="C10" s="80"/>
      <c r="D10" s="81"/>
      <c r="E10" s="81"/>
      <c r="F10" s="81"/>
      <c r="G10" s="81"/>
      <c r="H10" s="81"/>
      <c r="I10" s="81"/>
      <c r="J10" s="81"/>
      <c r="K10" s="81"/>
      <c r="L10" s="95"/>
      <c r="M10" s="81"/>
      <c r="N10" s="81"/>
    </row>
    <row r="11" ht="21" customHeight="1" spans="1:14">
      <c r="A11" s="82" t="s">
        <v>108</v>
      </c>
      <c r="B11" s="83"/>
      <c r="C11" s="84"/>
      <c r="D11" s="81"/>
      <c r="E11" s="81"/>
      <c r="F11" s="81"/>
      <c r="G11" s="81"/>
      <c r="H11" s="81"/>
      <c r="I11" s="81"/>
      <c r="J11" s="81"/>
      <c r="K11" s="81"/>
      <c r="L11" s="95"/>
      <c r="M11" s="81"/>
      <c r="N11" s="81"/>
    </row>
    <row r="12" ht="18" customHeight="1" spans="1:1">
      <c r="A12" t="s">
        <v>351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pane ySplit="1" topLeftCell="A2" activePane="bottomLeft" state="frozen"/>
      <selection/>
      <selection pane="bottomLeft" activeCell="E15" sqref="E15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60"/>
      <c r="W2" s="59" t="s">
        <v>352</v>
      </c>
    </row>
    <row r="3" ht="27.75" customHeight="1" spans="1:23">
      <c r="A3" s="61" t="s">
        <v>353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ht="18" customHeight="1" spans="1:23">
      <c r="A4" s="62" t="str">
        <f>"单位名称："&amp;"元江哈尼族彝族傣族自治县应急管理局"</f>
        <v>单位名称：元江哈尼族彝族傣族自治县应急管理局</v>
      </c>
      <c r="B4" s="63"/>
      <c r="C4" s="63"/>
      <c r="D4" s="64"/>
      <c r="E4" s="65"/>
      <c r="F4" s="65"/>
      <c r="G4" s="65"/>
      <c r="H4" s="65"/>
      <c r="I4" s="65"/>
      <c r="W4" s="68" t="s">
        <v>133</v>
      </c>
    </row>
    <row r="5" ht="19.5" customHeight="1" spans="1:23">
      <c r="A5" s="16" t="s">
        <v>354</v>
      </c>
      <c r="B5" s="11" t="s">
        <v>149</v>
      </c>
      <c r="C5" s="12"/>
      <c r="D5" s="12"/>
      <c r="E5" s="11" t="s">
        <v>355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19"/>
      <c r="B6" s="33" t="s">
        <v>32</v>
      </c>
      <c r="C6" s="10" t="s">
        <v>35</v>
      </c>
      <c r="D6" s="66" t="s">
        <v>356</v>
      </c>
      <c r="E6" s="67" t="s">
        <v>357</v>
      </c>
      <c r="F6" s="67" t="s">
        <v>358</v>
      </c>
      <c r="G6" s="67" t="s">
        <v>359</v>
      </c>
      <c r="H6" s="67" t="s">
        <v>360</v>
      </c>
      <c r="I6" s="67" t="s">
        <v>361</v>
      </c>
      <c r="J6" s="67" t="s">
        <v>362</v>
      </c>
      <c r="K6" s="67" t="s">
        <v>363</v>
      </c>
      <c r="L6" s="67" t="s">
        <v>364</v>
      </c>
      <c r="M6" s="67" t="s">
        <v>365</v>
      </c>
      <c r="N6" s="67" t="s">
        <v>366</v>
      </c>
      <c r="O6" s="67" t="s">
        <v>367</v>
      </c>
      <c r="P6" s="67" t="s">
        <v>368</v>
      </c>
      <c r="Q6" s="67" t="s">
        <v>369</v>
      </c>
      <c r="R6" s="67" t="s">
        <v>370</v>
      </c>
      <c r="S6" s="67" t="s">
        <v>371</v>
      </c>
      <c r="T6" s="67" t="s">
        <v>372</v>
      </c>
      <c r="U6" s="67" t="s">
        <v>373</v>
      </c>
      <c r="V6" s="67" t="s">
        <v>374</v>
      </c>
      <c r="W6" s="67" t="s">
        <v>375</v>
      </c>
    </row>
    <row r="7" ht="19.5" customHeight="1" spans="1:23">
      <c r="A7" s="67">
        <v>1</v>
      </c>
      <c r="B7" s="67">
        <v>2</v>
      </c>
      <c r="C7" s="67">
        <v>3</v>
      </c>
      <c r="D7" s="11">
        <v>4</v>
      </c>
      <c r="E7" s="67">
        <v>5</v>
      </c>
      <c r="F7" s="67">
        <v>6</v>
      </c>
      <c r="G7" s="67">
        <v>7</v>
      </c>
      <c r="H7" s="11">
        <v>8</v>
      </c>
      <c r="I7" s="67">
        <v>9</v>
      </c>
      <c r="J7" s="67">
        <v>10</v>
      </c>
      <c r="K7" s="67">
        <v>11</v>
      </c>
      <c r="L7" s="11">
        <v>12</v>
      </c>
      <c r="M7" s="67">
        <v>13</v>
      </c>
      <c r="N7" s="67">
        <v>14</v>
      </c>
      <c r="O7" s="67">
        <v>15</v>
      </c>
      <c r="P7" s="11">
        <v>16</v>
      </c>
      <c r="Q7" s="67">
        <v>17</v>
      </c>
      <c r="R7" s="67">
        <v>18</v>
      </c>
      <c r="S7" s="67">
        <v>19</v>
      </c>
      <c r="T7" s="11">
        <v>20</v>
      </c>
      <c r="U7" s="11">
        <v>21</v>
      </c>
      <c r="V7" s="11">
        <v>22</v>
      </c>
      <c r="W7" s="67">
        <v>23</v>
      </c>
    </row>
    <row r="8" ht="28.4" customHeight="1" spans="1:23">
      <c r="A8" s="34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ht="29.9" customHeight="1" spans="1:23">
      <c r="A9" s="34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customHeight="1" spans="1:1">
      <c r="A10" t="s">
        <v>376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D35" sqref="D35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9" t="s">
        <v>377</v>
      </c>
    </row>
    <row r="3" ht="28.5" customHeight="1" spans="1:10">
      <c r="A3" s="50" t="s">
        <v>378</v>
      </c>
      <c r="B3" s="32"/>
      <c r="C3" s="32"/>
      <c r="D3" s="32"/>
      <c r="E3" s="32"/>
      <c r="F3" s="51"/>
      <c r="G3" s="32"/>
      <c r="H3" s="51"/>
      <c r="I3" s="51"/>
      <c r="J3" s="32"/>
    </row>
    <row r="4" ht="17.25" customHeight="1" spans="1:1">
      <c r="A4" s="5" t="str">
        <f>"单位名称："&amp;"元江哈尼族彝族傣族自治县应急管理局"</f>
        <v>单位名称：元江哈尼族彝族傣族自治县应急管理局</v>
      </c>
    </row>
    <row r="5" ht="44.25" customHeight="1" spans="1:10">
      <c r="A5" s="52" t="s">
        <v>231</v>
      </c>
      <c r="B5" s="52" t="s">
        <v>232</v>
      </c>
      <c r="C5" s="52" t="s">
        <v>233</v>
      </c>
      <c r="D5" s="52" t="s">
        <v>234</v>
      </c>
      <c r="E5" s="52" t="s">
        <v>235</v>
      </c>
      <c r="F5" s="53" t="s">
        <v>236</v>
      </c>
      <c r="G5" s="52" t="s">
        <v>237</v>
      </c>
      <c r="H5" s="53" t="s">
        <v>238</v>
      </c>
      <c r="I5" s="53" t="s">
        <v>239</v>
      </c>
      <c r="J5" s="52" t="s">
        <v>240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ht="42" customHeight="1" spans="1:10">
      <c r="A7" s="54"/>
      <c r="B7" s="55"/>
      <c r="C7" s="55"/>
      <c r="D7" s="55"/>
      <c r="E7" s="56"/>
      <c r="F7" s="57"/>
      <c r="G7" s="56"/>
      <c r="H7" s="57"/>
      <c r="I7" s="57"/>
      <c r="J7" s="56"/>
    </row>
    <row r="8" ht="42" customHeight="1" spans="1:10">
      <c r="A8" s="54"/>
      <c r="B8" s="58"/>
      <c r="C8" s="58"/>
      <c r="D8" s="58"/>
      <c r="E8" s="54"/>
      <c r="F8" s="58"/>
      <c r="G8" s="54"/>
      <c r="H8" s="58"/>
      <c r="I8" s="58"/>
      <c r="J8" s="54"/>
    </row>
    <row r="9" ht="18" customHeight="1" spans="1:1">
      <c r="A9" t="s">
        <v>379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D20" sqref="D20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41"/>
      <c r="B1" s="41"/>
      <c r="C1" s="41"/>
      <c r="D1" s="41"/>
      <c r="E1" s="41"/>
      <c r="F1" s="41"/>
      <c r="G1" s="41"/>
      <c r="H1" s="41"/>
    </row>
    <row r="2" ht="18.75" customHeight="1" spans="1:8">
      <c r="A2" s="42"/>
      <c r="B2" s="42"/>
      <c r="C2" s="42"/>
      <c r="D2" s="42"/>
      <c r="E2" s="42"/>
      <c r="F2" s="42"/>
      <c r="G2" s="42"/>
      <c r="H2" s="43" t="s">
        <v>380</v>
      </c>
    </row>
    <row r="3" ht="30.65" customHeight="1" spans="1:8">
      <c r="A3" s="44" t="s">
        <v>381</v>
      </c>
      <c r="B3" s="44"/>
      <c r="C3" s="44"/>
      <c r="D3" s="44"/>
      <c r="E3" s="44"/>
      <c r="F3" s="44"/>
      <c r="G3" s="44"/>
      <c r="H3" s="44"/>
    </row>
    <row r="4" ht="18.75" customHeight="1" spans="1:8">
      <c r="A4" s="5" t="str">
        <f>"单位名称："&amp;"元江哈尼族彝族傣族自治县应急管理局"</f>
        <v>单位名称：元江哈尼族彝族傣族自治县应急管理局</v>
      </c>
      <c r="B4" s="6"/>
      <c r="C4" s="6"/>
      <c r="D4" s="6"/>
      <c r="E4" s="6"/>
      <c r="F4" s="6"/>
      <c r="G4" s="6"/>
      <c r="H4" s="42"/>
    </row>
    <row r="5" ht="18.75" customHeight="1" spans="1:8">
      <c r="A5" s="45" t="s">
        <v>142</v>
      </c>
      <c r="B5" s="45" t="s">
        <v>382</v>
      </c>
      <c r="C5" s="45" t="s">
        <v>383</v>
      </c>
      <c r="D5" s="45" t="s">
        <v>384</v>
      </c>
      <c r="E5" s="45" t="s">
        <v>385</v>
      </c>
      <c r="F5" s="45" t="s">
        <v>386</v>
      </c>
      <c r="G5" s="45"/>
      <c r="H5" s="45"/>
    </row>
    <row r="6" ht="18.75" customHeight="1" spans="1:8">
      <c r="A6" s="45"/>
      <c r="B6" s="45"/>
      <c r="C6" s="45"/>
      <c r="D6" s="45"/>
      <c r="E6" s="45"/>
      <c r="F6" s="45" t="s">
        <v>329</v>
      </c>
      <c r="G6" s="45" t="s">
        <v>387</v>
      </c>
      <c r="H6" s="45" t="s">
        <v>388</v>
      </c>
    </row>
    <row r="7" ht="18.75" customHeight="1" spans="1:8">
      <c r="A7" s="46" t="s">
        <v>125</v>
      </c>
      <c r="B7" s="46" t="s">
        <v>126</v>
      </c>
      <c r="C7" s="46" t="s">
        <v>127</v>
      </c>
      <c r="D7" s="46" t="s">
        <v>128</v>
      </c>
      <c r="E7" s="46" t="s">
        <v>129</v>
      </c>
      <c r="F7" s="46" t="s">
        <v>130</v>
      </c>
      <c r="G7" s="46" t="s">
        <v>389</v>
      </c>
      <c r="H7" s="46" t="s">
        <v>390</v>
      </c>
    </row>
    <row r="8" ht="29.9" customHeight="1" spans="1:8">
      <c r="A8" s="47"/>
      <c r="B8" s="47"/>
      <c r="C8" s="47"/>
      <c r="D8" s="47"/>
      <c r="E8" s="45"/>
      <c r="F8" s="48"/>
      <c r="G8" s="49"/>
      <c r="H8" s="49"/>
    </row>
    <row r="9" ht="20.15" customHeight="1" spans="1:8">
      <c r="A9" s="45" t="s">
        <v>32</v>
      </c>
      <c r="B9" s="45"/>
      <c r="C9" s="45"/>
      <c r="D9" s="45"/>
      <c r="E9" s="45"/>
      <c r="F9" s="48"/>
      <c r="G9" s="49"/>
      <c r="H9" s="49"/>
    </row>
    <row r="10" customHeight="1" spans="1:1">
      <c r="A10" t="s">
        <v>391</v>
      </c>
    </row>
  </sheetData>
  <mergeCells count="9">
    <mergeCell ref="A3:H3"/>
    <mergeCell ref="A4:G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D19" sqref="D19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392</v>
      </c>
    </row>
    <row r="3" ht="27.75" customHeight="1" spans="1:11">
      <c r="A3" s="32" t="s">
        <v>393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ht="13.5" customHeight="1" spans="1:11">
      <c r="A4" s="5" t="str">
        <f>"单位名称："&amp;"元江哈尼族彝族傣族自治县应急管理局"</f>
        <v>单位名称：元江哈尼族彝族傣族自治县应急管理局</v>
      </c>
      <c r="B4" s="6"/>
      <c r="C4" s="6"/>
      <c r="D4" s="6"/>
      <c r="E4" s="6"/>
      <c r="F4" s="6"/>
      <c r="G4" s="6"/>
      <c r="H4" s="7"/>
      <c r="I4" s="7"/>
      <c r="J4" s="7"/>
      <c r="K4" s="8" t="s">
        <v>133</v>
      </c>
    </row>
    <row r="5" ht="21.75" customHeight="1" spans="1:11">
      <c r="A5" s="9" t="s">
        <v>213</v>
      </c>
      <c r="B5" s="9" t="s">
        <v>144</v>
      </c>
      <c r="C5" s="9" t="s">
        <v>214</v>
      </c>
      <c r="D5" s="10" t="s">
        <v>145</v>
      </c>
      <c r="E5" s="10" t="s">
        <v>146</v>
      </c>
      <c r="F5" s="10" t="s">
        <v>147</v>
      </c>
      <c r="G5" s="10" t="s">
        <v>148</v>
      </c>
      <c r="H5" s="16" t="s">
        <v>32</v>
      </c>
      <c r="I5" s="11" t="s">
        <v>394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3"/>
      <c r="I6" s="10" t="s">
        <v>35</v>
      </c>
      <c r="J6" s="10" t="s">
        <v>36</v>
      </c>
      <c r="K6" s="10" t="s">
        <v>37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34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40">
        <v>10</v>
      </c>
      <c r="K8" s="40">
        <v>11</v>
      </c>
    </row>
    <row r="9" ht="30.65" customHeight="1" spans="1:11">
      <c r="A9" s="34"/>
      <c r="B9" s="35"/>
      <c r="C9" s="34"/>
      <c r="D9" s="34"/>
      <c r="E9" s="34"/>
      <c r="F9" s="34"/>
      <c r="G9" s="34"/>
      <c r="H9" s="36"/>
      <c r="I9" s="36"/>
      <c r="J9" s="36"/>
      <c r="K9" s="36"/>
    </row>
    <row r="10" ht="30.65" customHeight="1" spans="1:11">
      <c r="A10" s="35"/>
      <c r="B10" s="35"/>
      <c r="C10" s="35"/>
      <c r="D10" s="35"/>
      <c r="E10" s="35"/>
      <c r="F10" s="35"/>
      <c r="G10" s="35"/>
      <c r="H10" s="36"/>
      <c r="I10" s="36"/>
      <c r="J10" s="36"/>
      <c r="K10" s="36"/>
    </row>
    <row r="11" ht="18.75" customHeight="1" spans="1:11">
      <c r="A11" s="37" t="s">
        <v>108</v>
      </c>
      <c r="B11" s="38"/>
      <c r="C11" s="38"/>
      <c r="D11" s="38"/>
      <c r="E11" s="38"/>
      <c r="F11" s="38"/>
      <c r="G11" s="39"/>
      <c r="H11" s="36"/>
      <c r="I11" s="36"/>
      <c r="J11" s="36"/>
      <c r="K11" s="36"/>
    </row>
    <row r="12" customHeight="1" spans="1:1">
      <c r="A12" t="s">
        <v>395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workbookViewId="0">
      <pane ySplit="1" topLeftCell="A2" activePane="bottomLeft" state="frozen"/>
      <selection/>
      <selection pane="bottomLeft" activeCell="C22" sqref="C22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396</v>
      </c>
    </row>
    <row r="3" ht="27.75" customHeight="1" spans="1:7">
      <c r="A3" s="4" t="s">
        <v>397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"单位名称："&amp;"元江哈尼族彝族傣族自治县应急管理局"</f>
        <v>单位名称：元江哈尼族彝族傣族自治县应急管理局</v>
      </c>
      <c r="B4" s="6"/>
      <c r="C4" s="6"/>
      <c r="D4" s="6"/>
      <c r="E4" s="7"/>
      <c r="F4" s="7"/>
      <c r="G4" s="8" t="s">
        <v>133</v>
      </c>
    </row>
    <row r="5" ht="21.75" customHeight="1" spans="1:7">
      <c r="A5" s="9" t="s">
        <v>214</v>
      </c>
      <c r="B5" s="9" t="s">
        <v>213</v>
      </c>
      <c r="C5" s="9" t="s">
        <v>144</v>
      </c>
      <c r="D5" s="10" t="s">
        <v>398</v>
      </c>
      <c r="E5" s="11" t="s">
        <v>35</v>
      </c>
      <c r="F5" s="12"/>
      <c r="G5" s="13"/>
    </row>
    <row r="6" ht="21.75" customHeight="1" spans="1:7">
      <c r="A6" s="14"/>
      <c r="B6" s="14"/>
      <c r="C6" s="14"/>
      <c r="D6" s="15"/>
      <c r="E6" s="16" t="s">
        <v>399</v>
      </c>
      <c r="F6" s="10" t="s">
        <v>400</v>
      </c>
      <c r="G6" s="10" t="s">
        <v>401</v>
      </c>
    </row>
    <row r="7" ht="40.5" customHeight="1" spans="1:7">
      <c r="A7" s="17"/>
      <c r="B7" s="17"/>
      <c r="C7" s="17"/>
      <c r="D7" s="18"/>
      <c r="E7" s="19"/>
      <c r="F7" s="18" t="s">
        <v>34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s="1" customFormat="1" ht="29.9" customHeight="1" spans="1:7">
      <c r="A9" s="21" t="s">
        <v>47</v>
      </c>
      <c r="B9" s="22" t="s">
        <v>218</v>
      </c>
      <c r="C9" s="22" t="s">
        <v>217</v>
      </c>
      <c r="D9" s="21" t="s">
        <v>402</v>
      </c>
      <c r="E9" s="23">
        <v>144000</v>
      </c>
      <c r="F9" s="24"/>
      <c r="G9" s="24"/>
    </row>
    <row r="10" s="1" customFormat="1" ht="29.9" customHeight="1" spans="1:7">
      <c r="A10" s="21" t="s">
        <v>47</v>
      </c>
      <c r="B10" s="22" t="s">
        <v>218</v>
      </c>
      <c r="C10" s="22" t="s">
        <v>217</v>
      </c>
      <c r="D10" s="21" t="s">
        <v>402</v>
      </c>
      <c r="E10" s="23">
        <v>256000</v>
      </c>
      <c r="F10" s="25"/>
      <c r="G10" s="25"/>
    </row>
    <row r="11" s="1" customFormat="1" ht="29.9" customHeight="1" spans="1:7">
      <c r="A11" s="21" t="s">
        <v>47</v>
      </c>
      <c r="B11" s="22" t="s">
        <v>222</v>
      </c>
      <c r="C11" s="22" t="s">
        <v>221</v>
      </c>
      <c r="D11" s="21" t="s">
        <v>402</v>
      </c>
      <c r="E11" s="23">
        <v>168000</v>
      </c>
      <c r="F11" s="25"/>
      <c r="G11" s="25"/>
    </row>
    <row r="12" s="1" customFormat="1" ht="29.9" customHeight="1" spans="1:7">
      <c r="A12" s="21" t="s">
        <v>47</v>
      </c>
      <c r="B12" s="22" t="s">
        <v>222</v>
      </c>
      <c r="C12" s="22" t="s">
        <v>225</v>
      </c>
      <c r="D12" s="21" t="s">
        <v>402</v>
      </c>
      <c r="E12" s="23">
        <v>37164</v>
      </c>
      <c r="F12" s="25"/>
      <c r="G12" s="25"/>
    </row>
    <row r="13" s="1" customFormat="1" ht="29.9" customHeight="1" spans="1:7">
      <c r="A13" s="21" t="s">
        <v>47</v>
      </c>
      <c r="B13" s="22" t="s">
        <v>222</v>
      </c>
      <c r="C13" s="22" t="s">
        <v>227</v>
      </c>
      <c r="D13" s="21" t="s">
        <v>402</v>
      </c>
      <c r="E13" s="23">
        <v>8736</v>
      </c>
      <c r="F13" s="26"/>
      <c r="G13" s="26"/>
    </row>
    <row r="14" ht="18.75" customHeight="1" spans="1:7">
      <c r="A14" s="27" t="s">
        <v>32</v>
      </c>
      <c r="B14" s="28" t="s">
        <v>403</v>
      </c>
      <c r="C14" s="28"/>
      <c r="D14" s="29"/>
      <c r="E14" s="30">
        <v>613900</v>
      </c>
      <c r="F14" s="31"/>
      <c r="G14" s="31"/>
    </row>
  </sheetData>
  <mergeCells count="11">
    <mergeCell ref="A3:G3"/>
    <mergeCell ref="A4:D4"/>
    <mergeCell ref="E5:G5"/>
    <mergeCell ref="A14:D14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6"/>
      <c r="J2" s="183"/>
      <c r="R2" s="3" t="s">
        <v>28</v>
      </c>
    </row>
    <row r="3" ht="36" customHeight="1" spans="1:19">
      <c r="A3" s="172" t="s">
        <v>29</v>
      </c>
      <c r="B3" s="32"/>
      <c r="C3" s="32"/>
      <c r="D3" s="32"/>
      <c r="E3" s="32"/>
      <c r="F3" s="32"/>
      <c r="G3" s="32"/>
      <c r="H3" s="32"/>
      <c r="I3" s="32"/>
      <c r="J3" s="51"/>
      <c r="K3" s="32"/>
      <c r="L3" s="32"/>
      <c r="M3" s="32"/>
      <c r="N3" s="32"/>
      <c r="O3" s="32"/>
      <c r="P3" s="32"/>
      <c r="Q3" s="32"/>
      <c r="R3" s="32"/>
      <c r="S3" s="32"/>
    </row>
    <row r="4" ht="20.25" customHeight="1" spans="1:19">
      <c r="A4" s="96" t="s">
        <v>2</v>
      </c>
      <c r="B4" s="7"/>
      <c r="C4" s="7"/>
      <c r="D4" s="7"/>
      <c r="E4" s="7"/>
      <c r="F4" s="7"/>
      <c r="G4" s="7"/>
      <c r="H4" s="7"/>
      <c r="I4" s="7"/>
      <c r="J4" s="184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18.75" customHeight="1" spans="1:19">
      <c r="A5" s="173" t="s">
        <v>30</v>
      </c>
      <c r="B5" s="174" t="s">
        <v>31</v>
      </c>
      <c r="C5" s="174" t="s">
        <v>32</v>
      </c>
      <c r="D5" s="175" t="s">
        <v>33</v>
      </c>
      <c r="E5" s="176"/>
      <c r="F5" s="176"/>
      <c r="G5" s="176"/>
      <c r="H5" s="176"/>
      <c r="I5" s="176"/>
      <c r="J5" s="185"/>
      <c r="K5" s="176"/>
      <c r="L5" s="176"/>
      <c r="M5" s="176"/>
      <c r="N5" s="186"/>
      <c r="O5" s="186" t="s">
        <v>21</v>
      </c>
      <c r="P5" s="186"/>
      <c r="Q5" s="186"/>
      <c r="R5" s="186"/>
      <c r="S5" s="186"/>
    </row>
    <row r="6" ht="18" customHeight="1" spans="1:19">
      <c r="A6" s="177"/>
      <c r="B6" s="178"/>
      <c r="C6" s="178"/>
      <c r="D6" s="178" t="s">
        <v>34</v>
      </c>
      <c r="E6" s="178" t="s">
        <v>35</v>
      </c>
      <c r="F6" s="178" t="s">
        <v>36</v>
      </c>
      <c r="G6" s="178" t="s">
        <v>37</v>
      </c>
      <c r="H6" s="178" t="s">
        <v>38</v>
      </c>
      <c r="I6" s="187" t="s">
        <v>39</v>
      </c>
      <c r="J6" s="188"/>
      <c r="K6" s="187" t="s">
        <v>40</v>
      </c>
      <c r="L6" s="187" t="s">
        <v>41</v>
      </c>
      <c r="M6" s="187" t="s">
        <v>42</v>
      </c>
      <c r="N6" s="189" t="s">
        <v>43</v>
      </c>
      <c r="O6" s="190" t="s">
        <v>34</v>
      </c>
      <c r="P6" s="190" t="s">
        <v>35</v>
      </c>
      <c r="Q6" s="190" t="s">
        <v>36</v>
      </c>
      <c r="R6" s="190" t="s">
        <v>37</v>
      </c>
      <c r="S6" s="190" t="s">
        <v>44</v>
      </c>
    </row>
    <row r="7" ht="29.25" customHeight="1" spans="1:19">
      <c r="A7" s="179"/>
      <c r="B7" s="180"/>
      <c r="C7" s="180"/>
      <c r="D7" s="180"/>
      <c r="E7" s="180"/>
      <c r="F7" s="180"/>
      <c r="G7" s="180"/>
      <c r="H7" s="180"/>
      <c r="I7" s="191" t="s">
        <v>34</v>
      </c>
      <c r="J7" s="191" t="s">
        <v>45</v>
      </c>
      <c r="K7" s="191" t="s">
        <v>40</v>
      </c>
      <c r="L7" s="191" t="s">
        <v>41</v>
      </c>
      <c r="M7" s="191" t="s">
        <v>42</v>
      </c>
      <c r="N7" s="191" t="s">
        <v>43</v>
      </c>
      <c r="O7" s="191"/>
      <c r="P7" s="191"/>
      <c r="Q7" s="191"/>
      <c r="R7" s="191"/>
      <c r="S7" s="191"/>
    </row>
    <row r="8" ht="16.5" customHeight="1" spans="1:19">
      <c r="A8" s="153">
        <v>1</v>
      </c>
      <c r="B8" s="20">
        <v>2</v>
      </c>
      <c r="C8" s="20">
        <v>3</v>
      </c>
      <c r="D8" s="20">
        <v>4</v>
      </c>
      <c r="E8" s="153">
        <v>5</v>
      </c>
      <c r="F8" s="20">
        <v>6</v>
      </c>
      <c r="G8" s="20">
        <v>7</v>
      </c>
      <c r="H8" s="153">
        <v>8</v>
      </c>
      <c r="I8" s="20">
        <v>9</v>
      </c>
      <c r="J8" s="40">
        <v>10</v>
      </c>
      <c r="K8" s="40">
        <v>11</v>
      </c>
      <c r="L8" s="192">
        <v>12</v>
      </c>
      <c r="M8" s="40">
        <v>13</v>
      </c>
      <c r="N8" s="40">
        <v>14</v>
      </c>
      <c r="O8" s="40">
        <v>15</v>
      </c>
      <c r="P8" s="40">
        <v>16</v>
      </c>
      <c r="Q8" s="40">
        <v>17</v>
      </c>
      <c r="R8" s="40">
        <v>18</v>
      </c>
      <c r="S8" s="40">
        <v>19</v>
      </c>
    </row>
    <row r="9" ht="31.4" customHeight="1" spans="1:19">
      <c r="A9" s="124" t="s">
        <v>46</v>
      </c>
      <c r="B9" s="124" t="s">
        <v>47</v>
      </c>
      <c r="C9" s="133">
        <v>7880792.14</v>
      </c>
      <c r="D9" s="133">
        <v>7880792.14</v>
      </c>
      <c r="E9" s="133">
        <v>7880792.14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</row>
    <row r="10" ht="16.5" customHeight="1" spans="1:19">
      <c r="A10" s="151" t="s">
        <v>48</v>
      </c>
      <c r="B10" s="151" t="s">
        <v>47</v>
      </c>
      <c r="C10" s="133">
        <v>7880792.14</v>
      </c>
      <c r="D10" s="133">
        <v>7880792.14</v>
      </c>
      <c r="E10" s="133">
        <v>7880792.14</v>
      </c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</row>
    <row r="11" ht="16.5" customHeight="1" spans="1:19">
      <c r="A11" s="181" t="s">
        <v>32</v>
      </c>
      <c r="B11" s="182"/>
      <c r="C11" s="133">
        <v>7880792.14</v>
      </c>
      <c r="D11" s="133">
        <v>7880792.14</v>
      </c>
      <c r="E11" s="133">
        <v>7880792.14</v>
      </c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1"/>
  <sheetViews>
    <sheetView showZeros="0" workbookViewId="0">
      <pane ySplit="1" topLeftCell="A2" activePane="bottomLeft" state="frozen"/>
      <selection/>
      <selection pane="bottomLeft" activeCell="A4" sqref="A4:L4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60" t="s">
        <v>49</v>
      </c>
    </row>
    <row r="3" ht="28.5" customHeight="1" spans="1:15">
      <c r="A3" s="32" t="s">
        <v>50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ht="15" customHeight="1" spans="1:15">
      <c r="A4" s="169" t="s">
        <v>2</v>
      </c>
      <c r="B4" s="170"/>
      <c r="C4" s="63"/>
      <c r="D4" s="63"/>
      <c r="E4" s="63"/>
      <c r="F4" s="63"/>
      <c r="G4" s="7"/>
      <c r="H4" s="63"/>
      <c r="I4" s="63"/>
      <c r="J4" s="7"/>
      <c r="K4" s="63"/>
      <c r="L4" s="63"/>
      <c r="M4" s="7"/>
      <c r="N4" s="7"/>
      <c r="O4" s="135" t="s">
        <v>3</v>
      </c>
    </row>
    <row r="5" ht="18.75" customHeight="1" spans="1:15">
      <c r="A5" s="10" t="s">
        <v>51</v>
      </c>
      <c r="B5" s="10" t="s">
        <v>52</v>
      </c>
      <c r="C5" s="16" t="s">
        <v>32</v>
      </c>
      <c r="D5" s="67" t="s">
        <v>35</v>
      </c>
      <c r="E5" s="67"/>
      <c r="F5" s="67"/>
      <c r="G5" s="171" t="s">
        <v>36</v>
      </c>
      <c r="H5" s="10" t="s">
        <v>37</v>
      </c>
      <c r="I5" s="10" t="s">
        <v>53</v>
      </c>
      <c r="J5" s="11" t="s">
        <v>54</v>
      </c>
      <c r="K5" s="73" t="s">
        <v>55</v>
      </c>
      <c r="L5" s="73" t="s">
        <v>56</v>
      </c>
      <c r="M5" s="73" t="s">
        <v>57</v>
      </c>
      <c r="N5" s="73" t="s">
        <v>58</v>
      </c>
      <c r="O5" s="90" t="s">
        <v>59</v>
      </c>
    </row>
    <row r="6" ht="30" customHeight="1" spans="1:15">
      <c r="A6" s="19"/>
      <c r="B6" s="19"/>
      <c r="C6" s="19"/>
      <c r="D6" s="67" t="s">
        <v>34</v>
      </c>
      <c r="E6" s="67" t="s">
        <v>60</v>
      </c>
      <c r="F6" s="67" t="s">
        <v>61</v>
      </c>
      <c r="G6" s="19"/>
      <c r="H6" s="19"/>
      <c r="I6" s="19"/>
      <c r="J6" s="67" t="s">
        <v>34</v>
      </c>
      <c r="K6" s="94" t="s">
        <v>55</v>
      </c>
      <c r="L6" s="94" t="s">
        <v>56</v>
      </c>
      <c r="M6" s="94" t="s">
        <v>57</v>
      </c>
      <c r="N6" s="94" t="s">
        <v>58</v>
      </c>
      <c r="O6" s="94" t="s">
        <v>59</v>
      </c>
    </row>
    <row r="7" ht="16.5" customHeight="1" spans="1:1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53">
        <v>8</v>
      </c>
      <c r="I7" s="53">
        <v>9</v>
      </c>
      <c r="J7" s="53">
        <v>10</v>
      </c>
      <c r="K7" s="53">
        <v>11</v>
      </c>
      <c r="L7" s="53">
        <v>12</v>
      </c>
      <c r="M7" s="53">
        <v>13</v>
      </c>
      <c r="N7" s="53">
        <v>14</v>
      </c>
      <c r="O7" s="67">
        <v>15</v>
      </c>
    </row>
    <row r="8" ht="20.25" customHeight="1" spans="1:15">
      <c r="A8" s="124" t="s">
        <v>62</v>
      </c>
      <c r="B8" s="124" t="s">
        <v>63</v>
      </c>
      <c r="C8" s="133">
        <v>756223.47</v>
      </c>
      <c r="D8" s="133">
        <v>756223.47</v>
      </c>
      <c r="E8" s="133">
        <v>747487.47</v>
      </c>
      <c r="F8" s="133">
        <v>8736</v>
      </c>
      <c r="G8" s="95"/>
      <c r="H8" s="143"/>
      <c r="I8" s="143"/>
      <c r="J8" s="143"/>
      <c r="K8" s="143"/>
      <c r="L8" s="143"/>
      <c r="M8" s="95"/>
      <c r="N8" s="143"/>
      <c r="O8" s="143"/>
    </row>
    <row r="9" ht="17.25" customHeight="1" spans="1:15">
      <c r="A9" s="151" t="s">
        <v>64</v>
      </c>
      <c r="B9" s="151" t="s">
        <v>65</v>
      </c>
      <c r="C9" s="133">
        <v>747487.47</v>
      </c>
      <c r="D9" s="133">
        <v>747487.47</v>
      </c>
      <c r="E9" s="133">
        <v>747487.47</v>
      </c>
      <c r="F9" s="133"/>
      <c r="G9" s="95"/>
      <c r="H9" s="143"/>
      <c r="I9" s="143"/>
      <c r="J9" s="143"/>
      <c r="K9" s="143"/>
      <c r="L9" s="143"/>
      <c r="M9" s="95"/>
      <c r="N9" s="143"/>
      <c r="O9" s="143"/>
    </row>
    <row r="10" ht="17.25" customHeight="1" spans="1:15">
      <c r="A10" s="152" t="s">
        <v>66</v>
      </c>
      <c r="B10" s="152" t="s">
        <v>67</v>
      </c>
      <c r="C10" s="133">
        <v>46200</v>
      </c>
      <c r="D10" s="133">
        <v>46200</v>
      </c>
      <c r="E10" s="133">
        <v>46200</v>
      </c>
      <c r="F10" s="133"/>
      <c r="G10" s="95"/>
      <c r="H10" s="143"/>
      <c r="I10" s="143"/>
      <c r="J10" s="143"/>
      <c r="K10" s="143"/>
      <c r="L10" s="143"/>
      <c r="M10" s="95"/>
      <c r="N10" s="143"/>
      <c r="O10" s="143"/>
    </row>
    <row r="11" ht="17.25" customHeight="1" spans="1:15">
      <c r="A11" s="152" t="s">
        <v>68</v>
      </c>
      <c r="B11" s="152" t="s">
        <v>69</v>
      </c>
      <c r="C11" s="133">
        <v>577747.84</v>
      </c>
      <c r="D11" s="133">
        <v>577747.84</v>
      </c>
      <c r="E11" s="133">
        <v>577747.84</v>
      </c>
      <c r="F11" s="133"/>
      <c r="G11" s="95"/>
      <c r="H11" s="143"/>
      <c r="I11" s="143"/>
      <c r="J11" s="143"/>
      <c r="K11" s="143"/>
      <c r="L11" s="143"/>
      <c r="M11" s="95"/>
      <c r="N11" s="143"/>
      <c r="O11" s="143"/>
    </row>
    <row r="12" ht="17.25" customHeight="1" spans="1:15">
      <c r="A12" s="152" t="s">
        <v>70</v>
      </c>
      <c r="B12" s="152" t="s">
        <v>71</v>
      </c>
      <c r="C12" s="133">
        <v>123539.63</v>
      </c>
      <c r="D12" s="133">
        <v>123539.63</v>
      </c>
      <c r="E12" s="133">
        <v>123539.63</v>
      </c>
      <c r="F12" s="133"/>
      <c r="G12" s="95"/>
      <c r="H12" s="143"/>
      <c r="I12" s="143"/>
      <c r="J12" s="143"/>
      <c r="K12" s="143"/>
      <c r="L12" s="143"/>
      <c r="M12" s="95"/>
      <c r="N12" s="143"/>
      <c r="O12" s="143"/>
    </row>
    <row r="13" ht="17.25" customHeight="1" spans="1:15">
      <c r="A13" s="151" t="s">
        <v>72</v>
      </c>
      <c r="B13" s="151" t="s">
        <v>73</v>
      </c>
      <c r="C13" s="133">
        <v>8736</v>
      </c>
      <c r="D13" s="133">
        <v>8736</v>
      </c>
      <c r="E13" s="133"/>
      <c r="F13" s="133">
        <v>8736</v>
      </c>
      <c r="G13" s="95"/>
      <c r="H13" s="143"/>
      <c r="I13" s="143"/>
      <c r="J13" s="143"/>
      <c r="K13" s="143"/>
      <c r="L13" s="143"/>
      <c r="M13" s="95"/>
      <c r="N13" s="143"/>
      <c r="O13" s="143"/>
    </row>
    <row r="14" ht="17.25" customHeight="1" spans="1:15">
      <c r="A14" s="152" t="s">
        <v>74</v>
      </c>
      <c r="B14" s="152" t="s">
        <v>75</v>
      </c>
      <c r="C14" s="133">
        <v>8736</v>
      </c>
      <c r="D14" s="133">
        <v>8736</v>
      </c>
      <c r="E14" s="133"/>
      <c r="F14" s="133">
        <v>8736</v>
      </c>
      <c r="G14" s="95"/>
      <c r="H14" s="143"/>
      <c r="I14" s="143"/>
      <c r="J14" s="143"/>
      <c r="K14" s="143"/>
      <c r="L14" s="143"/>
      <c r="M14" s="95"/>
      <c r="N14" s="143"/>
      <c r="O14" s="143"/>
    </row>
    <row r="15" ht="17.25" customHeight="1" spans="1:15">
      <c r="A15" s="124" t="s">
        <v>76</v>
      </c>
      <c r="B15" s="124" t="s">
        <v>77</v>
      </c>
      <c r="C15" s="133">
        <v>540690.92</v>
      </c>
      <c r="D15" s="133">
        <v>540690.92</v>
      </c>
      <c r="E15" s="133">
        <v>540690.92</v>
      </c>
      <c r="F15" s="133"/>
      <c r="G15" s="95"/>
      <c r="H15" s="143"/>
      <c r="I15" s="143"/>
      <c r="J15" s="143"/>
      <c r="K15" s="143"/>
      <c r="L15" s="143"/>
      <c r="M15" s="95"/>
      <c r="N15" s="143"/>
      <c r="O15" s="143"/>
    </row>
    <row r="16" ht="17.25" customHeight="1" spans="1:15">
      <c r="A16" s="151" t="s">
        <v>78</v>
      </c>
      <c r="B16" s="151" t="s">
        <v>79</v>
      </c>
      <c r="C16" s="133">
        <v>540690.92</v>
      </c>
      <c r="D16" s="133">
        <v>540690.92</v>
      </c>
      <c r="E16" s="133">
        <v>540690.92</v>
      </c>
      <c r="F16" s="133"/>
      <c r="G16" s="95"/>
      <c r="H16" s="143"/>
      <c r="I16" s="143"/>
      <c r="J16" s="143"/>
      <c r="K16" s="143"/>
      <c r="L16" s="143"/>
      <c r="M16" s="95"/>
      <c r="N16" s="143"/>
      <c r="O16" s="143"/>
    </row>
    <row r="17" ht="17.25" customHeight="1" spans="1:15">
      <c r="A17" s="152" t="s">
        <v>80</v>
      </c>
      <c r="B17" s="152" t="s">
        <v>81</v>
      </c>
      <c r="C17" s="133">
        <v>201480.84</v>
      </c>
      <c r="D17" s="133">
        <v>201480.84</v>
      </c>
      <c r="E17" s="133">
        <v>201480.84</v>
      </c>
      <c r="F17" s="133"/>
      <c r="G17" s="95"/>
      <c r="H17" s="143"/>
      <c r="I17" s="143"/>
      <c r="J17" s="143"/>
      <c r="K17" s="143"/>
      <c r="L17" s="143"/>
      <c r="M17" s="95"/>
      <c r="N17" s="143"/>
      <c r="O17" s="143"/>
    </row>
    <row r="18" ht="17.25" customHeight="1" spans="1:15">
      <c r="A18" s="152" t="s">
        <v>82</v>
      </c>
      <c r="B18" s="152" t="s">
        <v>83</v>
      </c>
      <c r="C18" s="133">
        <v>98225.85</v>
      </c>
      <c r="D18" s="133">
        <v>98225.85</v>
      </c>
      <c r="E18" s="133">
        <v>98225.85</v>
      </c>
      <c r="F18" s="133"/>
      <c r="G18" s="95"/>
      <c r="H18" s="143"/>
      <c r="I18" s="143"/>
      <c r="J18" s="143"/>
      <c r="K18" s="143"/>
      <c r="L18" s="143"/>
      <c r="M18" s="95"/>
      <c r="N18" s="143"/>
      <c r="O18" s="143"/>
    </row>
    <row r="19" ht="17.25" customHeight="1" spans="1:15">
      <c r="A19" s="152" t="s">
        <v>84</v>
      </c>
      <c r="B19" s="152" t="s">
        <v>85</v>
      </c>
      <c r="C19" s="133">
        <v>209609.61</v>
      </c>
      <c r="D19" s="133">
        <v>209609.61</v>
      </c>
      <c r="E19" s="133">
        <v>209609.61</v>
      </c>
      <c r="F19" s="133"/>
      <c r="G19" s="95"/>
      <c r="H19" s="143"/>
      <c r="I19" s="143"/>
      <c r="J19" s="143"/>
      <c r="K19" s="143"/>
      <c r="L19" s="143"/>
      <c r="M19" s="95"/>
      <c r="N19" s="143"/>
      <c r="O19" s="143"/>
    </row>
    <row r="20" ht="17.25" customHeight="1" spans="1:15">
      <c r="A20" s="152" t="s">
        <v>86</v>
      </c>
      <c r="B20" s="152" t="s">
        <v>87</v>
      </c>
      <c r="C20" s="133">
        <v>31374.62</v>
      </c>
      <c r="D20" s="133">
        <v>31374.62</v>
      </c>
      <c r="E20" s="133">
        <v>31374.62</v>
      </c>
      <c r="F20" s="133"/>
      <c r="G20" s="95"/>
      <c r="H20" s="143"/>
      <c r="I20" s="143"/>
      <c r="J20" s="143"/>
      <c r="K20" s="143"/>
      <c r="L20" s="143"/>
      <c r="M20" s="95"/>
      <c r="N20" s="143"/>
      <c r="O20" s="143"/>
    </row>
    <row r="21" ht="17.25" customHeight="1" spans="1:15">
      <c r="A21" s="124" t="s">
        <v>88</v>
      </c>
      <c r="B21" s="124" t="s">
        <v>89</v>
      </c>
      <c r="C21" s="133">
        <v>490560</v>
      </c>
      <c r="D21" s="133">
        <v>490560</v>
      </c>
      <c r="E21" s="133">
        <v>490560</v>
      </c>
      <c r="F21" s="133"/>
      <c r="G21" s="95"/>
      <c r="H21" s="143"/>
      <c r="I21" s="143"/>
      <c r="J21" s="143"/>
      <c r="K21" s="143"/>
      <c r="L21" s="143"/>
      <c r="M21" s="95"/>
      <c r="N21" s="143"/>
      <c r="O21" s="143"/>
    </row>
    <row r="22" ht="17.25" customHeight="1" spans="1:15">
      <c r="A22" s="151" t="s">
        <v>90</v>
      </c>
      <c r="B22" s="151" t="s">
        <v>91</v>
      </c>
      <c r="C22" s="133">
        <v>490560</v>
      </c>
      <c r="D22" s="133">
        <v>490560</v>
      </c>
      <c r="E22" s="133">
        <v>490560</v>
      </c>
      <c r="F22" s="133"/>
      <c r="G22" s="95"/>
      <c r="H22" s="143"/>
      <c r="I22" s="143"/>
      <c r="J22" s="143"/>
      <c r="K22" s="143"/>
      <c r="L22" s="143"/>
      <c r="M22" s="95"/>
      <c r="N22" s="143"/>
      <c r="O22" s="143"/>
    </row>
    <row r="23" ht="17.25" customHeight="1" spans="1:15">
      <c r="A23" s="152" t="s">
        <v>92</v>
      </c>
      <c r="B23" s="152" t="s">
        <v>93</v>
      </c>
      <c r="C23" s="133">
        <v>490560</v>
      </c>
      <c r="D23" s="133">
        <v>490560</v>
      </c>
      <c r="E23" s="133">
        <v>490560</v>
      </c>
      <c r="F23" s="133"/>
      <c r="G23" s="95"/>
      <c r="H23" s="143"/>
      <c r="I23" s="143"/>
      <c r="J23" s="143"/>
      <c r="K23" s="143"/>
      <c r="L23" s="143"/>
      <c r="M23" s="95"/>
      <c r="N23" s="143"/>
      <c r="O23" s="143"/>
    </row>
    <row r="24" ht="17.25" customHeight="1" spans="1:15">
      <c r="A24" s="124" t="s">
        <v>94</v>
      </c>
      <c r="B24" s="124" t="s">
        <v>95</v>
      </c>
      <c r="C24" s="133">
        <v>6093317.75</v>
      </c>
      <c r="D24" s="133">
        <v>6093317.75</v>
      </c>
      <c r="E24" s="133">
        <v>5488153.75</v>
      </c>
      <c r="F24" s="133">
        <v>605164</v>
      </c>
      <c r="G24" s="95"/>
      <c r="H24" s="143"/>
      <c r="I24" s="143"/>
      <c r="J24" s="143"/>
      <c r="K24" s="143"/>
      <c r="L24" s="143"/>
      <c r="M24" s="95"/>
      <c r="N24" s="143"/>
      <c r="O24" s="143"/>
    </row>
    <row r="25" ht="17.25" customHeight="1" spans="1:15">
      <c r="A25" s="151" t="s">
        <v>96</v>
      </c>
      <c r="B25" s="151" t="s">
        <v>97</v>
      </c>
      <c r="C25" s="133">
        <v>6093317.75</v>
      </c>
      <c r="D25" s="133">
        <v>6093317.75</v>
      </c>
      <c r="E25" s="133">
        <v>5488153.75</v>
      </c>
      <c r="F25" s="133">
        <v>605164</v>
      </c>
      <c r="G25" s="95"/>
      <c r="H25" s="143"/>
      <c r="I25" s="143"/>
      <c r="J25" s="143"/>
      <c r="K25" s="143"/>
      <c r="L25" s="143"/>
      <c r="M25" s="95"/>
      <c r="N25" s="143"/>
      <c r="O25" s="143"/>
    </row>
    <row r="26" ht="17.25" customHeight="1" spans="1:15">
      <c r="A26" s="152" t="s">
        <v>98</v>
      </c>
      <c r="B26" s="152" t="s">
        <v>99</v>
      </c>
      <c r="C26" s="133">
        <v>3657431.64</v>
      </c>
      <c r="D26" s="133">
        <v>3657431.64</v>
      </c>
      <c r="E26" s="133">
        <v>3657431.64</v>
      </c>
      <c r="F26" s="133"/>
      <c r="G26" s="95"/>
      <c r="H26" s="143"/>
      <c r="I26" s="143"/>
      <c r="J26" s="143"/>
      <c r="K26" s="143"/>
      <c r="L26" s="143"/>
      <c r="M26" s="95"/>
      <c r="N26" s="143"/>
      <c r="O26" s="143"/>
    </row>
    <row r="27" ht="17.25" customHeight="1" spans="1:15">
      <c r="A27" s="152" t="s">
        <v>100</v>
      </c>
      <c r="B27" s="152" t="s">
        <v>101</v>
      </c>
      <c r="C27" s="133">
        <v>37164</v>
      </c>
      <c r="D27" s="133">
        <v>37164</v>
      </c>
      <c r="E27" s="133"/>
      <c r="F27" s="133">
        <v>37164</v>
      </c>
      <c r="G27" s="95"/>
      <c r="H27" s="143"/>
      <c r="I27" s="143"/>
      <c r="J27" s="143"/>
      <c r="K27" s="143"/>
      <c r="L27" s="143"/>
      <c r="M27" s="95"/>
      <c r="N27" s="143"/>
      <c r="O27" s="143"/>
    </row>
    <row r="28" ht="17.25" customHeight="1" spans="1:15">
      <c r="A28" s="152" t="s">
        <v>102</v>
      </c>
      <c r="B28" s="152" t="s">
        <v>103</v>
      </c>
      <c r="C28" s="133">
        <v>836000</v>
      </c>
      <c r="D28" s="133">
        <v>836000</v>
      </c>
      <c r="E28" s="133">
        <v>436000</v>
      </c>
      <c r="F28" s="133">
        <v>400000</v>
      </c>
      <c r="G28" s="95"/>
      <c r="H28" s="143"/>
      <c r="I28" s="143"/>
      <c r="J28" s="143"/>
      <c r="K28" s="143"/>
      <c r="L28" s="143"/>
      <c r="M28" s="95"/>
      <c r="N28" s="143"/>
      <c r="O28" s="143"/>
    </row>
    <row r="29" ht="17.25" customHeight="1" spans="1:15">
      <c r="A29" s="152" t="s">
        <v>104</v>
      </c>
      <c r="B29" s="152" t="s">
        <v>105</v>
      </c>
      <c r="C29" s="133">
        <v>1394722.11</v>
      </c>
      <c r="D29" s="133">
        <v>1394722.11</v>
      </c>
      <c r="E29" s="133">
        <v>1394722.11</v>
      </c>
      <c r="F29" s="133"/>
      <c r="G29" s="95"/>
      <c r="H29" s="143"/>
      <c r="I29" s="143"/>
      <c r="J29" s="143"/>
      <c r="K29" s="143"/>
      <c r="L29" s="143"/>
      <c r="M29" s="95"/>
      <c r="N29" s="143"/>
      <c r="O29" s="143"/>
    </row>
    <row r="30" ht="17.25" customHeight="1" spans="1:15">
      <c r="A30" s="152" t="s">
        <v>106</v>
      </c>
      <c r="B30" s="152" t="s">
        <v>107</v>
      </c>
      <c r="C30" s="133">
        <v>168000</v>
      </c>
      <c r="D30" s="133">
        <v>168000</v>
      </c>
      <c r="E30" s="133"/>
      <c r="F30" s="133">
        <v>168000</v>
      </c>
      <c r="G30" s="95"/>
      <c r="H30" s="143"/>
      <c r="I30" s="143"/>
      <c r="J30" s="143"/>
      <c r="K30" s="143"/>
      <c r="L30" s="143"/>
      <c r="M30" s="95"/>
      <c r="N30" s="143"/>
      <c r="O30" s="143"/>
    </row>
    <row r="31" ht="17.25" customHeight="1" spans="1:15">
      <c r="A31" s="112" t="s">
        <v>108</v>
      </c>
      <c r="B31" s="113" t="s">
        <v>108</v>
      </c>
      <c r="C31" s="133">
        <v>7880792.14</v>
      </c>
      <c r="D31" s="133">
        <v>7880792.14</v>
      </c>
      <c r="E31" s="133">
        <v>7266892.14</v>
      </c>
      <c r="F31" s="133">
        <v>613900</v>
      </c>
      <c r="G31" s="95"/>
      <c r="H31" s="143"/>
      <c r="I31" s="143"/>
      <c r="J31" s="143"/>
      <c r="K31" s="143"/>
      <c r="L31" s="143"/>
      <c r="M31" s="95"/>
      <c r="N31" s="143"/>
      <c r="O31" s="143"/>
    </row>
  </sheetData>
  <mergeCells count="11">
    <mergeCell ref="A3:O3"/>
    <mergeCell ref="A4:L4"/>
    <mergeCell ref="D5:F5"/>
    <mergeCell ref="J5:O5"/>
    <mergeCell ref="A31:B31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B29" sqref="B29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110" t="s">
        <v>109</v>
      </c>
    </row>
    <row r="3" ht="31.5" customHeight="1" spans="1:4">
      <c r="A3" s="50" t="s">
        <v>110</v>
      </c>
      <c r="B3" s="155"/>
      <c r="C3" s="155"/>
      <c r="D3" s="155"/>
    </row>
    <row r="4" ht="17.25" customHeight="1" spans="1:4">
      <c r="A4" s="5" t="s">
        <v>2</v>
      </c>
      <c r="B4" s="156"/>
      <c r="C4" s="156"/>
      <c r="D4" s="111" t="s">
        <v>3</v>
      </c>
    </row>
    <row r="5" ht="24.65" customHeight="1" spans="1:4">
      <c r="A5" s="11" t="s">
        <v>4</v>
      </c>
      <c r="B5" s="13"/>
      <c r="C5" s="11" t="s">
        <v>5</v>
      </c>
      <c r="D5" s="13"/>
    </row>
    <row r="6" ht="15.65" customHeight="1" spans="1:4">
      <c r="A6" s="16" t="s">
        <v>6</v>
      </c>
      <c r="B6" s="157" t="s">
        <v>7</v>
      </c>
      <c r="C6" s="16" t="s">
        <v>111</v>
      </c>
      <c r="D6" s="157" t="s">
        <v>7</v>
      </c>
    </row>
    <row r="7" ht="14.15" customHeight="1" spans="1:4">
      <c r="A7" s="19"/>
      <c r="B7" s="18"/>
      <c r="C7" s="19"/>
      <c r="D7" s="18"/>
    </row>
    <row r="8" ht="29.15" customHeight="1" spans="1:4">
      <c r="A8" s="158" t="s">
        <v>112</v>
      </c>
      <c r="B8" s="159">
        <v>7880792.14</v>
      </c>
      <c r="C8" s="160" t="s">
        <v>113</v>
      </c>
      <c r="D8" s="159">
        <v>7880792.14</v>
      </c>
    </row>
    <row r="9" ht="29.15" customHeight="1" spans="1:4">
      <c r="A9" s="161" t="s">
        <v>114</v>
      </c>
      <c r="B9" s="95">
        <v>7880792.14</v>
      </c>
      <c r="C9" s="162" t="str">
        <f>"（"&amp;"一"&amp;"）"&amp;"社会保障和就业支出"</f>
        <v>（一）社会保障和就业支出</v>
      </c>
      <c r="D9" s="133">
        <v>756223.47</v>
      </c>
    </row>
    <row r="10" ht="29.15" customHeight="1" spans="1:4">
      <c r="A10" s="161" t="s">
        <v>115</v>
      </c>
      <c r="B10" s="95"/>
      <c r="C10" s="162" t="str">
        <f>"（"&amp;"二"&amp;"）"&amp;"卫生健康支出"</f>
        <v>（二）卫生健康支出</v>
      </c>
      <c r="D10" s="133">
        <v>540690.92</v>
      </c>
    </row>
    <row r="11" ht="29.15" customHeight="1" spans="1:4">
      <c r="A11" s="161" t="s">
        <v>116</v>
      </c>
      <c r="B11" s="95"/>
      <c r="C11" s="162" t="str">
        <f>"（"&amp;"三"&amp;"）"&amp;"住房保障支出"</f>
        <v>（三）住房保障支出</v>
      </c>
      <c r="D11" s="133">
        <v>490560</v>
      </c>
    </row>
    <row r="12" ht="29.15" customHeight="1" spans="1:4">
      <c r="A12" s="163" t="s">
        <v>117</v>
      </c>
      <c r="B12" s="164"/>
      <c r="C12" s="162" t="str">
        <f>"（"&amp;"四"&amp;"）"&amp;"灾害防治及应急管理支出"</f>
        <v>（四）灾害防治及应急管理支出</v>
      </c>
      <c r="D12" s="133">
        <v>6093317.75</v>
      </c>
    </row>
    <row r="13" ht="29.15" customHeight="1" spans="1:4">
      <c r="A13" s="161" t="s">
        <v>114</v>
      </c>
      <c r="B13" s="143"/>
      <c r="C13" s="165"/>
      <c r="D13" s="164"/>
    </row>
    <row r="14" ht="29.15" customHeight="1" spans="1:4">
      <c r="A14" s="166" t="s">
        <v>115</v>
      </c>
      <c r="B14" s="143"/>
      <c r="C14" s="165"/>
      <c r="D14" s="164"/>
    </row>
    <row r="15" ht="29.15" customHeight="1" spans="1:4">
      <c r="A15" s="166" t="s">
        <v>116</v>
      </c>
      <c r="B15" s="164"/>
      <c r="C15" s="165"/>
      <c r="D15" s="164"/>
    </row>
    <row r="16" ht="29.15" customHeight="1" spans="1:4">
      <c r="A16" s="167"/>
      <c r="B16" s="164"/>
      <c r="C16" s="168" t="s">
        <v>118</v>
      </c>
      <c r="D16" s="164"/>
    </row>
    <row r="17" ht="29.15" customHeight="1" spans="1:4">
      <c r="A17" s="167" t="s">
        <v>119</v>
      </c>
      <c r="B17" s="164">
        <v>7880792.14</v>
      </c>
      <c r="C17" s="165" t="s">
        <v>27</v>
      </c>
      <c r="D17" s="164">
        <v>7880792.14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1"/>
  <sheetViews>
    <sheetView showZeros="0" tabSelected="1" workbookViewId="0">
      <pane ySplit="1" topLeftCell="A4" activePane="bottomLeft" state="frozen"/>
      <selection/>
      <selection pane="bottomLeft" activeCell="F31" sqref="F3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34"/>
      <c r="F2" s="60"/>
      <c r="G2" s="60" t="s">
        <v>120</v>
      </c>
    </row>
    <row r="3" ht="39" customHeight="1" spans="1:7">
      <c r="A3" s="4" t="s">
        <v>121</v>
      </c>
      <c r="B3" s="4"/>
      <c r="C3" s="4"/>
      <c r="D3" s="4"/>
      <c r="E3" s="4"/>
      <c r="F3" s="4"/>
      <c r="G3" s="4"/>
    </row>
    <row r="4" ht="18" customHeight="1" spans="1:7">
      <c r="A4" s="5" t="s">
        <v>2</v>
      </c>
      <c r="F4" s="135"/>
      <c r="G4" s="135" t="s">
        <v>3</v>
      </c>
    </row>
    <row r="5" ht="20.25" customHeight="1" spans="1:7">
      <c r="A5" s="145" t="s">
        <v>122</v>
      </c>
      <c r="B5" s="146"/>
      <c r="C5" s="147" t="s">
        <v>32</v>
      </c>
      <c r="D5" s="12" t="s">
        <v>60</v>
      </c>
      <c r="E5" s="12"/>
      <c r="F5" s="13"/>
      <c r="G5" s="147" t="s">
        <v>61</v>
      </c>
    </row>
    <row r="6" ht="20.25" customHeight="1" spans="1:7">
      <c r="A6" s="148" t="s">
        <v>51</v>
      </c>
      <c r="B6" s="149" t="s">
        <v>52</v>
      </c>
      <c r="C6" s="97"/>
      <c r="D6" s="97" t="s">
        <v>34</v>
      </c>
      <c r="E6" s="97" t="s">
        <v>123</v>
      </c>
      <c r="F6" s="97" t="s">
        <v>124</v>
      </c>
      <c r="G6" s="97"/>
    </row>
    <row r="7" ht="13.5" customHeight="1" spans="1:7">
      <c r="A7" s="150" t="s">
        <v>125</v>
      </c>
      <c r="B7" s="150" t="s">
        <v>126</v>
      </c>
      <c r="C7" s="150" t="s">
        <v>127</v>
      </c>
      <c r="D7" s="67"/>
      <c r="E7" s="150" t="s">
        <v>128</v>
      </c>
      <c r="F7" s="150" t="s">
        <v>129</v>
      </c>
      <c r="G7" s="150" t="s">
        <v>130</v>
      </c>
    </row>
    <row r="8" ht="18" customHeight="1" spans="1:7">
      <c r="A8" s="124" t="s">
        <v>62</v>
      </c>
      <c r="B8" s="124" t="s">
        <v>63</v>
      </c>
      <c r="C8" s="133">
        <v>756223.47</v>
      </c>
      <c r="D8" s="133">
        <v>756223.47</v>
      </c>
      <c r="E8" s="31"/>
      <c r="F8" s="31"/>
      <c r="G8" s="133">
        <v>8736</v>
      </c>
    </row>
    <row r="9" ht="18" customHeight="1" spans="1:7">
      <c r="A9" s="151" t="s">
        <v>64</v>
      </c>
      <c r="B9" s="151" t="s">
        <v>65</v>
      </c>
      <c r="C9" s="133">
        <v>747487.47</v>
      </c>
      <c r="D9" s="133">
        <v>747487.47</v>
      </c>
      <c r="E9" s="31"/>
      <c r="F9" s="31"/>
      <c r="G9" s="133"/>
    </row>
    <row r="10" ht="18" customHeight="1" spans="1:7">
      <c r="A10" s="152" t="s">
        <v>66</v>
      </c>
      <c r="B10" s="152" t="s">
        <v>67</v>
      </c>
      <c r="C10" s="133">
        <v>46200</v>
      </c>
      <c r="D10" s="133">
        <v>46200</v>
      </c>
      <c r="E10" s="31">
        <v>42000</v>
      </c>
      <c r="F10" s="31">
        <v>4200</v>
      </c>
      <c r="G10" s="133"/>
    </row>
    <row r="11" ht="18" customHeight="1" spans="1:7">
      <c r="A11" s="152" t="s">
        <v>68</v>
      </c>
      <c r="B11" s="152" t="s">
        <v>69</v>
      </c>
      <c r="C11" s="133">
        <v>577747.84</v>
      </c>
      <c r="D11" s="133">
        <v>577747.84</v>
      </c>
      <c r="E11" s="31">
        <v>577747.84</v>
      </c>
      <c r="F11" s="31"/>
      <c r="G11" s="133"/>
    </row>
    <row r="12" ht="18" customHeight="1" spans="1:7">
      <c r="A12" s="152" t="s">
        <v>70</v>
      </c>
      <c r="B12" s="152" t="s">
        <v>71</v>
      </c>
      <c r="C12" s="133">
        <v>123539.63</v>
      </c>
      <c r="D12" s="133">
        <v>123539.63</v>
      </c>
      <c r="E12" s="31">
        <v>123539.63</v>
      </c>
      <c r="F12" s="31"/>
      <c r="G12" s="133"/>
    </row>
    <row r="13" ht="18" customHeight="1" spans="1:7">
      <c r="A13" s="151" t="s">
        <v>72</v>
      </c>
      <c r="B13" s="151" t="s">
        <v>73</v>
      </c>
      <c r="C13" s="133">
        <v>8736</v>
      </c>
      <c r="D13" s="133">
        <v>8736</v>
      </c>
      <c r="E13" s="31"/>
      <c r="F13" s="31"/>
      <c r="G13" s="133">
        <v>8736</v>
      </c>
    </row>
    <row r="14" ht="18" customHeight="1" spans="1:7">
      <c r="A14" s="152" t="s">
        <v>74</v>
      </c>
      <c r="B14" s="152" t="s">
        <v>75</v>
      </c>
      <c r="C14" s="133">
        <v>8736</v>
      </c>
      <c r="D14" s="133">
        <v>8736</v>
      </c>
      <c r="E14" s="31"/>
      <c r="F14" s="31"/>
      <c r="G14" s="133">
        <v>8736</v>
      </c>
    </row>
    <row r="15" ht="18" customHeight="1" spans="1:7">
      <c r="A15" s="124" t="s">
        <v>76</v>
      </c>
      <c r="B15" s="124" t="s">
        <v>77</v>
      </c>
      <c r="C15" s="133">
        <v>540690.92</v>
      </c>
      <c r="D15" s="133">
        <v>540690.92</v>
      </c>
      <c r="E15" s="31"/>
      <c r="F15" s="31"/>
      <c r="G15" s="133"/>
    </row>
    <row r="16" ht="18" customHeight="1" spans="1:7">
      <c r="A16" s="151" t="s">
        <v>78</v>
      </c>
      <c r="B16" s="151" t="s">
        <v>79</v>
      </c>
      <c r="C16" s="133">
        <v>540690.92</v>
      </c>
      <c r="D16" s="133">
        <v>540690.92</v>
      </c>
      <c r="E16" s="31"/>
      <c r="F16" s="31"/>
      <c r="G16" s="133"/>
    </row>
    <row r="17" ht="18" customHeight="1" spans="1:7">
      <c r="A17" s="152" t="s">
        <v>80</v>
      </c>
      <c r="B17" s="152" t="s">
        <v>81</v>
      </c>
      <c r="C17" s="133">
        <v>201480.84</v>
      </c>
      <c r="D17" s="133">
        <v>201480.84</v>
      </c>
      <c r="E17" s="31">
        <v>201480.84</v>
      </c>
      <c r="F17" s="31"/>
      <c r="G17" s="133"/>
    </row>
    <row r="18" ht="18" customHeight="1" spans="1:7">
      <c r="A18" s="152" t="s">
        <v>82</v>
      </c>
      <c r="B18" s="152" t="s">
        <v>83</v>
      </c>
      <c r="C18" s="133">
        <v>98225.85</v>
      </c>
      <c r="D18" s="133">
        <v>98225.85</v>
      </c>
      <c r="E18" s="31">
        <v>98225.85</v>
      </c>
      <c r="F18" s="31"/>
      <c r="G18" s="133"/>
    </row>
    <row r="19" ht="18" customHeight="1" spans="1:7">
      <c r="A19" s="152" t="s">
        <v>84</v>
      </c>
      <c r="B19" s="152" t="s">
        <v>85</v>
      </c>
      <c r="C19" s="133">
        <v>209609.61</v>
      </c>
      <c r="D19" s="133">
        <v>209609.61</v>
      </c>
      <c r="E19" s="31">
        <v>209609.61</v>
      </c>
      <c r="F19" s="31"/>
      <c r="G19" s="133"/>
    </row>
    <row r="20" ht="18" customHeight="1" spans="1:7">
      <c r="A20" s="152" t="s">
        <v>86</v>
      </c>
      <c r="B20" s="152" t="s">
        <v>87</v>
      </c>
      <c r="C20" s="133">
        <v>31374.62</v>
      </c>
      <c r="D20" s="133">
        <v>31374.62</v>
      </c>
      <c r="E20" s="31">
        <v>31374.62</v>
      </c>
      <c r="F20" s="31"/>
      <c r="G20" s="133"/>
    </row>
    <row r="21" ht="18" customHeight="1" spans="1:7">
      <c r="A21" s="124" t="s">
        <v>88</v>
      </c>
      <c r="B21" s="124" t="s">
        <v>89</v>
      </c>
      <c r="C21" s="133">
        <v>490560</v>
      </c>
      <c r="D21" s="133">
        <v>490560</v>
      </c>
      <c r="E21" s="31"/>
      <c r="F21" s="31"/>
      <c r="G21" s="133"/>
    </row>
    <row r="22" ht="18" customHeight="1" spans="1:7">
      <c r="A22" s="151" t="s">
        <v>90</v>
      </c>
      <c r="B22" s="151" t="s">
        <v>91</v>
      </c>
      <c r="C22" s="133">
        <v>490560</v>
      </c>
      <c r="D22" s="133">
        <v>490560</v>
      </c>
      <c r="E22" s="31"/>
      <c r="F22" s="31"/>
      <c r="G22" s="133"/>
    </row>
    <row r="23" ht="18" customHeight="1" spans="1:7">
      <c r="A23" s="152" t="s">
        <v>92</v>
      </c>
      <c r="B23" s="152" t="s">
        <v>93</v>
      </c>
      <c r="C23" s="133">
        <v>490560</v>
      </c>
      <c r="D23" s="133">
        <v>490560</v>
      </c>
      <c r="E23" s="31">
        <v>490560</v>
      </c>
      <c r="F23" s="31"/>
      <c r="G23" s="133"/>
    </row>
    <row r="24" ht="18" customHeight="1" spans="1:7">
      <c r="A24" s="124" t="s">
        <v>94</v>
      </c>
      <c r="B24" s="124" t="s">
        <v>95</v>
      </c>
      <c r="C24" s="133">
        <v>6093317.75</v>
      </c>
      <c r="D24" s="133">
        <v>6093317.75</v>
      </c>
      <c r="E24" s="31"/>
      <c r="F24" s="31"/>
      <c r="G24" s="133">
        <v>605164</v>
      </c>
    </row>
    <row r="25" ht="18" customHeight="1" spans="1:7">
      <c r="A25" s="151" t="s">
        <v>96</v>
      </c>
      <c r="B25" s="151" t="s">
        <v>97</v>
      </c>
      <c r="C25" s="133">
        <v>6093317.75</v>
      </c>
      <c r="D25" s="133">
        <v>6093317.75</v>
      </c>
      <c r="E25" s="31"/>
      <c r="F25" s="31"/>
      <c r="G25" s="133">
        <v>605164</v>
      </c>
    </row>
    <row r="26" ht="18" customHeight="1" spans="1:7">
      <c r="A26" s="152" t="s">
        <v>98</v>
      </c>
      <c r="B26" s="152" t="s">
        <v>99</v>
      </c>
      <c r="C26" s="133">
        <v>3657431.64</v>
      </c>
      <c r="D26" s="133">
        <v>3657431.64</v>
      </c>
      <c r="E26" s="31">
        <v>2916377.64</v>
      </c>
      <c r="F26" s="31">
        <v>741054</v>
      </c>
      <c r="G26" s="133"/>
    </row>
    <row r="27" ht="18" customHeight="1" spans="1:7">
      <c r="A27" s="152" t="s">
        <v>100</v>
      </c>
      <c r="B27" s="152" t="s">
        <v>101</v>
      </c>
      <c r="C27" s="133">
        <v>37164</v>
      </c>
      <c r="D27" s="133">
        <v>37164</v>
      </c>
      <c r="E27" s="31"/>
      <c r="F27" s="31"/>
      <c r="G27" s="133">
        <v>37164</v>
      </c>
    </row>
    <row r="28" ht="18" customHeight="1" spans="1:7">
      <c r="A28" s="152" t="s">
        <v>102</v>
      </c>
      <c r="B28" s="152" t="s">
        <v>103</v>
      </c>
      <c r="C28" s="133">
        <v>836000</v>
      </c>
      <c r="D28" s="133">
        <v>836000</v>
      </c>
      <c r="E28" s="31">
        <v>36000</v>
      </c>
      <c r="F28" s="31">
        <v>400000</v>
      </c>
      <c r="G28" s="133">
        <v>400000</v>
      </c>
    </row>
    <row r="29" ht="18" customHeight="1" spans="1:7">
      <c r="A29" s="152" t="s">
        <v>104</v>
      </c>
      <c r="B29" s="152" t="s">
        <v>105</v>
      </c>
      <c r="C29" s="133">
        <v>1394722.11</v>
      </c>
      <c r="D29" s="133">
        <v>1394722.11</v>
      </c>
      <c r="E29" s="31">
        <v>1278892.11</v>
      </c>
      <c r="F29" s="31">
        <v>115830</v>
      </c>
      <c r="G29" s="133"/>
    </row>
    <row r="30" ht="18" customHeight="1" spans="1:7">
      <c r="A30" s="152" t="s">
        <v>106</v>
      </c>
      <c r="B30" s="152" t="s">
        <v>107</v>
      </c>
      <c r="C30" s="133">
        <v>168000</v>
      </c>
      <c r="D30" s="133">
        <v>168000</v>
      </c>
      <c r="E30" s="31"/>
      <c r="F30" s="31"/>
      <c r="G30" s="133">
        <v>168000</v>
      </c>
    </row>
    <row r="31" ht="18" customHeight="1" spans="1:7">
      <c r="A31" s="153" t="s">
        <v>108</v>
      </c>
      <c r="B31" s="154" t="s">
        <v>108</v>
      </c>
      <c r="C31" s="133">
        <v>7880792.14</v>
      </c>
      <c r="D31" s="133">
        <v>7880792.14</v>
      </c>
      <c r="E31" s="31">
        <v>6005808.14</v>
      </c>
      <c r="F31" s="31">
        <v>1261084</v>
      </c>
      <c r="G31" s="133">
        <v>613900</v>
      </c>
    </row>
  </sheetData>
  <mergeCells count="7">
    <mergeCell ref="A3:G3"/>
    <mergeCell ref="A4:E4"/>
    <mergeCell ref="A5:B5"/>
    <mergeCell ref="D5:F5"/>
    <mergeCell ref="A31:B31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zoomScale="115" zoomScaleNormal="115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39"/>
      <c r="B2" s="139"/>
      <c r="C2" s="65"/>
      <c r="F2" s="64" t="s">
        <v>131</v>
      </c>
    </row>
    <row r="3" ht="25.5" customHeight="1" spans="1:6">
      <c r="A3" s="140" t="s">
        <v>132</v>
      </c>
      <c r="B3" s="140"/>
      <c r="C3" s="140"/>
      <c r="D3" s="140"/>
      <c r="E3" s="140"/>
      <c r="F3" s="140"/>
    </row>
    <row r="4" ht="15.75" customHeight="1" spans="1:6">
      <c r="A4" s="5" t="s">
        <v>2</v>
      </c>
      <c r="B4" s="139"/>
      <c r="C4" s="65"/>
      <c r="F4" s="64" t="s">
        <v>133</v>
      </c>
    </row>
    <row r="5" ht="19.5" customHeight="1" spans="1:6">
      <c r="A5" s="10" t="s">
        <v>134</v>
      </c>
      <c r="B5" s="16" t="s">
        <v>135</v>
      </c>
      <c r="C5" s="11" t="s">
        <v>136</v>
      </c>
      <c r="D5" s="12"/>
      <c r="E5" s="13"/>
      <c r="F5" s="16" t="s">
        <v>137</v>
      </c>
    </row>
    <row r="6" ht="19.5" customHeight="1" spans="1:6">
      <c r="A6" s="18"/>
      <c r="B6" s="19"/>
      <c r="C6" s="67" t="s">
        <v>34</v>
      </c>
      <c r="D6" s="67" t="s">
        <v>138</v>
      </c>
      <c r="E6" s="67" t="s">
        <v>139</v>
      </c>
      <c r="F6" s="19"/>
    </row>
    <row r="7" ht="18.75" customHeight="1" spans="1:6">
      <c r="A7" s="141">
        <v>1</v>
      </c>
      <c r="B7" s="141">
        <v>2</v>
      </c>
      <c r="C7" s="142">
        <v>3</v>
      </c>
      <c r="D7" s="141">
        <v>4</v>
      </c>
      <c r="E7" s="141">
        <v>5</v>
      </c>
      <c r="F7" s="141">
        <v>6</v>
      </c>
    </row>
    <row r="8" ht="18.75" customHeight="1" spans="1:6">
      <c r="A8" s="143">
        <v>68000</v>
      </c>
      <c r="B8" s="143"/>
      <c r="C8" s="144">
        <v>68000</v>
      </c>
      <c r="D8" s="143"/>
      <c r="E8" s="143">
        <v>58000</v>
      </c>
      <c r="F8" s="143">
        <v>10000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61"/>
  <sheetViews>
    <sheetView showZeros="0" workbookViewId="0">
      <pane ySplit="1" topLeftCell="A2" activePane="bottomLeft" state="frozen"/>
      <selection/>
      <selection pane="bottomLeft" activeCell="L11" sqref="L11:L6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34"/>
      <c r="W2" s="60" t="s">
        <v>140</v>
      </c>
    </row>
    <row r="3" ht="27.75" customHeight="1" spans="1:23">
      <c r="A3" s="32" t="s">
        <v>141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ht="13.5" customHeight="1" spans="1:23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34"/>
      <c r="W4" s="135" t="s">
        <v>133</v>
      </c>
    </row>
    <row r="5" ht="21.75" customHeight="1" spans="1:23">
      <c r="A5" s="9" t="s">
        <v>142</v>
      </c>
      <c r="B5" s="9" t="s">
        <v>143</v>
      </c>
      <c r="C5" s="9" t="s">
        <v>144</v>
      </c>
      <c r="D5" s="10" t="s">
        <v>145</v>
      </c>
      <c r="E5" s="10" t="s">
        <v>146</v>
      </c>
      <c r="F5" s="10" t="s">
        <v>147</v>
      </c>
      <c r="G5" s="10" t="s">
        <v>148</v>
      </c>
      <c r="H5" s="67" t="s">
        <v>149</v>
      </c>
      <c r="I5" s="67"/>
      <c r="J5" s="67"/>
      <c r="K5" s="67"/>
      <c r="L5" s="130"/>
      <c r="M5" s="130"/>
      <c r="N5" s="130"/>
      <c r="O5" s="130"/>
      <c r="P5" s="130"/>
      <c r="Q5" s="52"/>
      <c r="R5" s="67"/>
      <c r="S5" s="67"/>
      <c r="T5" s="67"/>
      <c r="U5" s="67"/>
      <c r="V5" s="67"/>
      <c r="W5" s="67"/>
    </row>
    <row r="6" ht="21.75" customHeight="1" spans="1:23">
      <c r="A6" s="14"/>
      <c r="B6" s="14"/>
      <c r="C6" s="14"/>
      <c r="D6" s="15"/>
      <c r="E6" s="15"/>
      <c r="F6" s="15"/>
      <c r="G6" s="15"/>
      <c r="H6" s="67" t="s">
        <v>32</v>
      </c>
      <c r="I6" s="52" t="s">
        <v>35</v>
      </c>
      <c r="J6" s="52"/>
      <c r="K6" s="52"/>
      <c r="L6" s="130"/>
      <c r="M6" s="130"/>
      <c r="N6" s="130" t="s">
        <v>150</v>
      </c>
      <c r="O6" s="130"/>
      <c r="P6" s="130"/>
      <c r="Q6" s="52" t="s">
        <v>38</v>
      </c>
      <c r="R6" s="67" t="s">
        <v>54</v>
      </c>
      <c r="S6" s="52"/>
      <c r="T6" s="52"/>
      <c r="U6" s="52"/>
      <c r="V6" s="52"/>
      <c r="W6" s="52"/>
    </row>
    <row r="7" ht="15" customHeight="1" spans="1:23">
      <c r="A7" s="17"/>
      <c r="B7" s="17"/>
      <c r="C7" s="17"/>
      <c r="D7" s="18"/>
      <c r="E7" s="18"/>
      <c r="F7" s="18"/>
      <c r="G7" s="18"/>
      <c r="H7" s="67"/>
      <c r="I7" s="52" t="s">
        <v>151</v>
      </c>
      <c r="J7" s="52" t="s">
        <v>152</v>
      </c>
      <c r="K7" s="52" t="s">
        <v>153</v>
      </c>
      <c r="L7" s="138" t="s">
        <v>154</v>
      </c>
      <c r="M7" s="138" t="s">
        <v>155</v>
      </c>
      <c r="N7" s="138" t="s">
        <v>35</v>
      </c>
      <c r="O7" s="138" t="s">
        <v>36</v>
      </c>
      <c r="P7" s="138" t="s">
        <v>37</v>
      </c>
      <c r="Q7" s="52"/>
      <c r="R7" s="52" t="s">
        <v>34</v>
      </c>
      <c r="S7" s="52" t="s">
        <v>45</v>
      </c>
      <c r="T7" s="52" t="s">
        <v>156</v>
      </c>
      <c r="U7" s="52" t="s">
        <v>41</v>
      </c>
      <c r="V7" s="52" t="s">
        <v>42</v>
      </c>
      <c r="W7" s="52" t="s">
        <v>43</v>
      </c>
    </row>
    <row r="8" ht="27.75" customHeight="1" spans="1:23">
      <c r="A8" s="17"/>
      <c r="B8" s="17"/>
      <c r="C8" s="17"/>
      <c r="D8" s="18"/>
      <c r="E8" s="18"/>
      <c r="F8" s="18"/>
      <c r="G8" s="18"/>
      <c r="H8" s="67"/>
      <c r="I8" s="52"/>
      <c r="J8" s="52"/>
      <c r="K8" s="52"/>
      <c r="L8" s="138"/>
      <c r="M8" s="138"/>
      <c r="N8" s="138"/>
      <c r="O8" s="138"/>
      <c r="P8" s="138"/>
      <c r="Q8" s="52"/>
      <c r="R8" s="52"/>
      <c r="S8" s="52"/>
      <c r="T8" s="52"/>
      <c r="U8" s="52"/>
      <c r="V8" s="52"/>
      <c r="W8" s="52"/>
    </row>
    <row r="9" ht="15" customHeight="1" spans="1:23">
      <c r="A9" s="136">
        <v>1</v>
      </c>
      <c r="B9" s="136">
        <v>2</v>
      </c>
      <c r="C9" s="136">
        <v>3</v>
      </c>
      <c r="D9" s="136">
        <v>4</v>
      </c>
      <c r="E9" s="136">
        <v>5</v>
      </c>
      <c r="F9" s="136">
        <v>6</v>
      </c>
      <c r="G9" s="136">
        <v>7</v>
      </c>
      <c r="H9" s="136">
        <v>8</v>
      </c>
      <c r="I9" s="136">
        <v>9</v>
      </c>
      <c r="J9" s="136">
        <v>10</v>
      </c>
      <c r="K9" s="136">
        <v>11</v>
      </c>
      <c r="L9" s="136">
        <v>12</v>
      </c>
      <c r="M9" s="136">
        <v>13</v>
      </c>
      <c r="N9" s="136">
        <v>14</v>
      </c>
      <c r="O9" s="136">
        <v>15</v>
      </c>
      <c r="P9" s="136">
        <v>16</v>
      </c>
      <c r="Q9" s="136">
        <v>17</v>
      </c>
      <c r="R9" s="136">
        <v>18</v>
      </c>
      <c r="S9" s="136">
        <v>19</v>
      </c>
      <c r="T9" s="136">
        <v>20</v>
      </c>
      <c r="U9" s="136">
        <v>21</v>
      </c>
      <c r="V9" s="136">
        <v>22</v>
      </c>
      <c r="W9" s="136">
        <v>23</v>
      </c>
    </row>
    <row r="10" ht="18.75" customHeight="1" spans="1:23">
      <c r="A10" s="121" t="s">
        <v>47</v>
      </c>
      <c r="B10" s="122"/>
      <c r="C10" s="121"/>
      <c r="D10" s="121"/>
      <c r="E10" s="121"/>
      <c r="F10" s="121"/>
      <c r="G10" s="12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1" ht="31.4" customHeight="1" spans="1:23">
      <c r="A11" s="137" t="s">
        <v>47</v>
      </c>
      <c r="B11" s="124" t="s">
        <v>157</v>
      </c>
      <c r="C11" s="123" t="s">
        <v>158</v>
      </c>
      <c r="D11" s="123">
        <v>2240106</v>
      </c>
      <c r="E11" s="121" t="s">
        <v>103</v>
      </c>
      <c r="F11" s="123">
        <v>30199</v>
      </c>
      <c r="G11" s="121" t="s">
        <v>159</v>
      </c>
      <c r="H11" s="133">
        <v>36000</v>
      </c>
      <c r="I11" s="133">
        <v>36000</v>
      </c>
      <c r="J11" s="31"/>
      <c r="K11" s="31"/>
      <c r="L11" s="133">
        <v>36000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ht="31.4" customHeight="1" spans="1:23">
      <c r="A12" s="137" t="s">
        <v>47</v>
      </c>
      <c r="B12" s="124" t="s">
        <v>160</v>
      </c>
      <c r="C12" s="123" t="s">
        <v>161</v>
      </c>
      <c r="D12" s="123">
        <v>2240101</v>
      </c>
      <c r="E12" s="121" t="s">
        <v>99</v>
      </c>
      <c r="F12" s="123">
        <v>30201</v>
      </c>
      <c r="G12" s="121" t="s">
        <v>162</v>
      </c>
      <c r="H12" s="133">
        <v>243944</v>
      </c>
      <c r="I12" s="133">
        <v>243944</v>
      </c>
      <c r="J12" s="31"/>
      <c r="K12" s="31"/>
      <c r="L12" s="133">
        <v>243944</v>
      </c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  <row r="13" ht="31.4" customHeight="1" spans="1:23">
      <c r="A13" s="137" t="s">
        <v>47</v>
      </c>
      <c r="B13" s="124" t="s">
        <v>163</v>
      </c>
      <c r="C13" s="123" t="s">
        <v>164</v>
      </c>
      <c r="D13" s="123">
        <v>2240101</v>
      </c>
      <c r="E13" s="121" t="s">
        <v>99</v>
      </c>
      <c r="F13" s="123">
        <v>30103</v>
      </c>
      <c r="G13" s="121" t="s">
        <v>165</v>
      </c>
      <c r="H13" s="133">
        <v>228708</v>
      </c>
      <c r="I13" s="133">
        <v>228708</v>
      </c>
      <c r="J13" s="31"/>
      <c r="K13" s="31"/>
      <c r="L13" s="133">
        <v>228708</v>
      </c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  <row r="14" ht="31.4" customHeight="1" spans="1:23">
      <c r="A14" s="137" t="s">
        <v>47</v>
      </c>
      <c r="B14" s="124" t="s">
        <v>163</v>
      </c>
      <c r="C14" s="123" t="s">
        <v>164</v>
      </c>
      <c r="D14" s="123">
        <v>2240101</v>
      </c>
      <c r="E14" s="121" t="s">
        <v>99</v>
      </c>
      <c r="F14" s="123">
        <v>30103</v>
      </c>
      <c r="G14" s="121" t="s">
        <v>165</v>
      </c>
      <c r="H14" s="133">
        <v>112647.22</v>
      </c>
      <c r="I14" s="133">
        <v>112647.22</v>
      </c>
      <c r="J14" s="31"/>
      <c r="K14" s="31"/>
      <c r="L14" s="133">
        <v>112647.22</v>
      </c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ht="31.4" customHeight="1" spans="1:23">
      <c r="A15" s="137" t="s">
        <v>47</v>
      </c>
      <c r="B15" s="124" t="s">
        <v>166</v>
      </c>
      <c r="C15" s="123" t="s">
        <v>137</v>
      </c>
      <c r="D15" s="123">
        <v>2240101</v>
      </c>
      <c r="E15" s="121" t="s">
        <v>99</v>
      </c>
      <c r="F15" s="123">
        <v>30217</v>
      </c>
      <c r="G15" s="121" t="s">
        <v>137</v>
      </c>
      <c r="H15" s="133">
        <v>10000</v>
      </c>
      <c r="I15" s="133">
        <v>10000</v>
      </c>
      <c r="J15" s="31"/>
      <c r="K15" s="31"/>
      <c r="L15" s="133">
        <v>10000</v>
      </c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16" ht="31.4" customHeight="1" spans="1:23">
      <c r="A16" s="137" t="s">
        <v>47</v>
      </c>
      <c r="B16" s="124" t="s">
        <v>167</v>
      </c>
      <c r="C16" s="123" t="s">
        <v>168</v>
      </c>
      <c r="D16" s="123">
        <v>2080501</v>
      </c>
      <c r="E16" s="121" t="s">
        <v>67</v>
      </c>
      <c r="F16" s="123">
        <v>30305</v>
      </c>
      <c r="G16" s="121" t="s">
        <v>169</v>
      </c>
      <c r="H16" s="133">
        <v>42000</v>
      </c>
      <c r="I16" s="133">
        <v>42000</v>
      </c>
      <c r="J16" s="31"/>
      <c r="K16" s="31"/>
      <c r="L16" s="133">
        <v>42000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</row>
    <row r="17" ht="31.4" customHeight="1" spans="1:23">
      <c r="A17" s="137" t="s">
        <v>47</v>
      </c>
      <c r="B17" s="124" t="s">
        <v>170</v>
      </c>
      <c r="C17" s="123" t="s">
        <v>171</v>
      </c>
      <c r="D17" s="123">
        <v>2240101</v>
      </c>
      <c r="E17" s="121" t="s">
        <v>99</v>
      </c>
      <c r="F17" s="123">
        <v>30101</v>
      </c>
      <c r="G17" s="121" t="s">
        <v>172</v>
      </c>
      <c r="H17" s="133">
        <v>994752</v>
      </c>
      <c r="I17" s="133">
        <v>994752</v>
      </c>
      <c r="J17" s="31"/>
      <c r="K17" s="31"/>
      <c r="L17" s="133">
        <v>994752</v>
      </c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</row>
    <row r="18" ht="31.4" customHeight="1" spans="1:23">
      <c r="A18" s="137" t="s">
        <v>47</v>
      </c>
      <c r="B18" s="124" t="s">
        <v>170</v>
      </c>
      <c r="C18" s="123" t="s">
        <v>171</v>
      </c>
      <c r="D18" s="123">
        <v>2240101</v>
      </c>
      <c r="E18" s="121" t="s">
        <v>99</v>
      </c>
      <c r="F18" s="123">
        <v>30102</v>
      </c>
      <c r="G18" s="121" t="s">
        <v>173</v>
      </c>
      <c r="H18" s="133">
        <v>1483884</v>
      </c>
      <c r="I18" s="133">
        <v>1483884</v>
      </c>
      <c r="J18" s="31"/>
      <c r="K18" s="31"/>
      <c r="L18" s="133">
        <v>1483884</v>
      </c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ht="31.4" customHeight="1" spans="1:23">
      <c r="A19" s="137" t="s">
        <v>47</v>
      </c>
      <c r="B19" s="124" t="s">
        <v>170</v>
      </c>
      <c r="C19" s="123" t="s">
        <v>171</v>
      </c>
      <c r="D19" s="123">
        <v>2240101</v>
      </c>
      <c r="E19" s="121" t="s">
        <v>99</v>
      </c>
      <c r="F19" s="123">
        <v>30102</v>
      </c>
      <c r="G19" s="121" t="s">
        <v>173</v>
      </c>
      <c r="H19" s="133">
        <v>6000</v>
      </c>
      <c r="I19" s="133">
        <v>6000</v>
      </c>
      <c r="J19" s="31"/>
      <c r="K19" s="31"/>
      <c r="L19" s="133">
        <v>6000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ht="31.4" customHeight="1" spans="1:23">
      <c r="A20" s="137" t="s">
        <v>47</v>
      </c>
      <c r="B20" s="124" t="s">
        <v>170</v>
      </c>
      <c r="C20" s="123" t="s">
        <v>171</v>
      </c>
      <c r="D20" s="123">
        <v>2240101</v>
      </c>
      <c r="E20" s="121" t="s">
        <v>99</v>
      </c>
      <c r="F20" s="123">
        <v>30103</v>
      </c>
      <c r="G20" s="121" t="s">
        <v>165</v>
      </c>
      <c r="H20" s="133">
        <v>82896</v>
      </c>
      <c r="I20" s="133">
        <v>82896</v>
      </c>
      <c r="J20" s="31"/>
      <c r="K20" s="31"/>
      <c r="L20" s="133">
        <v>82896</v>
      </c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ht="31.4" customHeight="1" spans="1:23">
      <c r="A21" s="137" t="s">
        <v>47</v>
      </c>
      <c r="B21" s="124" t="s">
        <v>170</v>
      </c>
      <c r="C21" s="123" t="s">
        <v>171</v>
      </c>
      <c r="D21" s="123">
        <v>2240101</v>
      </c>
      <c r="E21" s="121" t="s">
        <v>99</v>
      </c>
      <c r="F21" s="123">
        <v>30103</v>
      </c>
      <c r="G21" s="121" t="s">
        <v>165</v>
      </c>
      <c r="H21" s="133">
        <v>6600</v>
      </c>
      <c r="I21" s="133">
        <v>6600</v>
      </c>
      <c r="J21" s="31"/>
      <c r="K21" s="31"/>
      <c r="L21" s="133">
        <v>6600</v>
      </c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ht="31.4" customHeight="1" spans="1:23">
      <c r="A22" s="137" t="s">
        <v>47</v>
      </c>
      <c r="B22" s="124" t="s">
        <v>174</v>
      </c>
      <c r="C22" s="123" t="s">
        <v>175</v>
      </c>
      <c r="D22" s="123">
        <v>2080505</v>
      </c>
      <c r="E22" s="121" t="s">
        <v>69</v>
      </c>
      <c r="F22" s="123">
        <v>30108</v>
      </c>
      <c r="G22" s="121" t="s">
        <v>176</v>
      </c>
      <c r="H22" s="133">
        <v>577747.84</v>
      </c>
      <c r="I22" s="133">
        <v>577747.84</v>
      </c>
      <c r="J22" s="31"/>
      <c r="K22" s="31"/>
      <c r="L22" s="133">
        <v>577747.84</v>
      </c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ht="31.4" customHeight="1" spans="1:23">
      <c r="A23" s="137" t="s">
        <v>47</v>
      </c>
      <c r="B23" s="124" t="s">
        <v>174</v>
      </c>
      <c r="C23" s="123" t="s">
        <v>175</v>
      </c>
      <c r="D23" s="123">
        <v>2101101</v>
      </c>
      <c r="E23" s="121" t="s">
        <v>81</v>
      </c>
      <c r="F23" s="123">
        <v>30110</v>
      </c>
      <c r="G23" s="121" t="s">
        <v>177</v>
      </c>
      <c r="H23" s="133">
        <v>201480.84</v>
      </c>
      <c r="I23" s="133">
        <v>201480.84</v>
      </c>
      <c r="J23" s="31"/>
      <c r="K23" s="31"/>
      <c r="L23" s="133">
        <v>201480.84</v>
      </c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ht="31.4" customHeight="1" spans="1:23">
      <c r="A24" s="137" t="s">
        <v>47</v>
      </c>
      <c r="B24" s="124" t="s">
        <v>174</v>
      </c>
      <c r="C24" s="123" t="s">
        <v>175</v>
      </c>
      <c r="D24" s="123">
        <v>2101102</v>
      </c>
      <c r="E24" s="121" t="s">
        <v>83</v>
      </c>
      <c r="F24" s="123">
        <v>30110</v>
      </c>
      <c r="G24" s="121" t="s">
        <v>177</v>
      </c>
      <c r="H24" s="133">
        <v>98225.85</v>
      </c>
      <c r="I24" s="133">
        <v>98225.85</v>
      </c>
      <c r="J24" s="31"/>
      <c r="K24" s="31"/>
      <c r="L24" s="133">
        <v>98225.85</v>
      </c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</row>
    <row r="25" ht="31.4" customHeight="1" spans="1:23">
      <c r="A25" s="137" t="s">
        <v>47</v>
      </c>
      <c r="B25" s="124" t="s">
        <v>174</v>
      </c>
      <c r="C25" s="123" t="s">
        <v>175</v>
      </c>
      <c r="D25" s="123">
        <v>2101103</v>
      </c>
      <c r="E25" s="121" t="s">
        <v>85</v>
      </c>
      <c r="F25" s="123">
        <v>30111</v>
      </c>
      <c r="G25" s="121" t="s">
        <v>178</v>
      </c>
      <c r="H25" s="133">
        <v>209609.61</v>
      </c>
      <c r="I25" s="133">
        <v>209609.61</v>
      </c>
      <c r="J25" s="31"/>
      <c r="K25" s="31"/>
      <c r="L25" s="133">
        <v>209609.61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</row>
    <row r="26" ht="31.4" customHeight="1" spans="1:23">
      <c r="A26" s="137" t="s">
        <v>47</v>
      </c>
      <c r="B26" s="124" t="s">
        <v>174</v>
      </c>
      <c r="C26" s="123" t="s">
        <v>175</v>
      </c>
      <c r="D26" s="123">
        <v>2101199</v>
      </c>
      <c r="E26" s="121" t="s">
        <v>87</v>
      </c>
      <c r="F26" s="123">
        <v>30112</v>
      </c>
      <c r="G26" s="121" t="s">
        <v>179</v>
      </c>
      <c r="H26" s="133">
        <v>18054.62</v>
      </c>
      <c r="I26" s="133">
        <v>18054.62</v>
      </c>
      <c r="J26" s="31"/>
      <c r="K26" s="31"/>
      <c r="L26" s="133">
        <v>18054.62</v>
      </c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ht="31.4" customHeight="1" spans="1:23">
      <c r="A27" s="137" t="s">
        <v>47</v>
      </c>
      <c r="B27" s="124" t="s">
        <v>174</v>
      </c>
      <c r="C27" s="123" t="s">
        <v>175</v>
      </c>
      <c r="D27" s="123">
        <v>2240101</v>
      </c>
      <c r="E27" s="121" t="s">
        <v>99</v>
      </c>
      <c r="F27" s="123">
        <v>30112</v>
      </c>
      <c r="G27" s="121" t="s">
        <v>179</v>
      </c>
      <c r="H27" s="133">
        <v>890.42</v>
      </c>
      <c r="I27" s="133">
        <v>890.42</v>
      </c>
      <c r="J27" s="31"/>
      <c r="K27" s="31"/>
      <c r="L27" s="133">
        <v>890.42</v>
      </c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ht="31.4" customHeight="1" spans="1:23">
      <c r="A28" s="137" t="s">
        <v>47</v>
      </c>
      <c r="B28" s="124" t="s">
        <v>174</v>
      </c>
      <c r="C28" s="123" t="s">
        <v>175</v>
      </c>
      <c r="D28" s="123">
        <v>2240150</v>
      </c>
      <c r="E28" s="121" t="s">
        <v>105</v>
      </c>
      <c r="F28" s="123">
        <v>30112</v>
      </c>
      <c r="G28" s="121" t="s">
        <v>179</v>
      </c>
      <c r="H28" s="133">
        <v>8284.11</v>
      </c>
      <c r="I28" s="133">
        <v>8284.11</v>
      </c>
      <c r="J28" s="31"/>
      <c r="K28" s="31"/>
      <c r="L28" s="133">
        <v>8284.11</v>
      </c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ht="31.4" customHeight="1" spans="1:23">
      <c r="A29" s="137" t="s">
        <v>47</v>
      </c>
      <c r="B29" s="124" t="s">
        <v>174</v>
      </c>
      <c r="C29" s="123" t="s">
        <v>175</v>
      </c>
      <c r="D29" s="123">
        <v>2101199</v>
      </c>
      <c r="E29" s="121" t="s">
        <v>87</v>
      </c>
      <c r="F29" s="123">
        <v>30112</v>
      </c>
      <c r="G29" s="121" t="s">
        <v>179</v>
      </c>
      <c r="H29" s="133">
        <v>3663</v>
      </c>
      <c r="I29" s="133">
        <v>3663</v>
      </c>
      <c r="J29" s="31"/>
      <c r="K29" s="31"/>
      <c r="L29" s="133">
        <v>3663</v>
      </c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ht="31.4" customHeight="1" spans="1:23">
      <c r="A30" s="137" t="s">
        <v>47</v>
      </c>
      <c r="B30" s="124" t="s">
        <v>174</v>
      </c>
      <c r="C30" s="123" t="s">
        <v>175</v>
      </c>
      <c r="D30" s="123">
        <v>2101199</v>
      </c>
      <c r="E30" s="121" t="s">
        <v>87</v>
      </c>
      <c r="F30" s="123">
        <v>30112</v>
      </c>
      <c r="G30" s="121" t="s">
        <v>179</v>
      </c>
      <c r="H30" s="133">
        <v>9657</v>
      </c>
      <c r="I30" s="133">
        <v>9657</v>
      </c>
      <c r="J30" s="31"/>
      <c r="K30" s="31"/>
      <c r="L30" s="133">
        <v>9657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ht="31.4" customHeight="1" spans="1:23">
      <c r="A31" s="137" t="s">
        <v>47</v>
      </c>
      <c r="B31" s="124" t="s">
        <v>180</v>
      </c>
      <c r="C31" s="123" t="s">
        <v>93</v>
      </c>
      <c r="D31" s="123">
        <v>2210201</v>
      </c>
      <c r="E31" s="121" t="s">
        <v>93</v>
      </c>
      <c r="F31" s="123">
        <v>30113</v>
      </c>
      <c r="G31" s="121" t="s">
        <v>93</v>
      </c>
      <c r="H31" s="133">
        <v>490560</v>
      </c>
      <c r="I31" s="133">
        <v>490560</v>
      </c>
      <c r="J31" s="31"/>
      <c r="K31" s="31"/>
      <c r="L31" s="133">
        <v>490560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ht="31.4" customHeight="1" spans="1:23">
      <c r="A32" s="137" t="s">
        <v>47</v>
      </c>
      <c r="B32" s="124" t="s">
        <v>181</v>
      </c>
      <c r="C32" s="123" t="s">
        <v>182</v>
      </c>
      <c r="D32" s="123">
        <v>2080506</v>
      </c>
      <c r="E32" s="121" t="s">
        <v>71</v>
      </c>
      <c r="F32" s="123">
        <v>30109</v>
      </c>
      <c r="G32" s="121" t="s">
        <v>183</v>
      </c>
      <c r="H32" s="133">
        <v>51702.57</v>
      </c>
      <c r="I32" s="133">
        <v>51702.57</v>
      </c>
      <c r="J32" s="31"/>
      <c r="K32" s="31"/>
      <c r="L32" s="133">
        <v>51702.57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</row>
    <row r="33" ht="31.4" customHeight="1" spans="1:23">
      <c r="A33" s="137" t="s">
        <v>47</v>
      </c>
      <c r="B33" s="124" t="s">
        <v>181</v>
      </c>
      <c r="C33" s="123" t="s">
        <v>182</v>
      </c>
      <c r="D33" s="123">
        <v>2080506</v>
      </c>
      <c r="E33" s="121" t="s">
        <v>71</v>
      </c>
      <c r="F33" s="123">
        <v>30109</v>
      </c>
      <c r="G33" s="121" t="s">
        <v>183</v>
      </c>
      <c r="H33" s="133">
        <v>71837.06</v>
      </c>
      <c r="I33" s="133">
        <v>71837.06</v>
      </c>
      <c r="J33" s="31"/>
      <c r="K33" s="31"/>
      <c r="L33" s="133">
        <v>71837.06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</row>
    <row r="34" ht="31.4" customHeight="1" spans="1:23">
      <c r="A34" s="137" t="s">
        <v>47</v>
      </c>
      <c r="B34" s="124" t="s">
        <v>184</v>
      </c>
      <c r="C34" s="123" t="s">
        <v>185</v>
      </c>
      <c r="D34" s="123">
        <v>2240101</v>
      </c>
      <c r="E34" s="121" t="s">
        <v>99</v>
      </c>
      <c r="F34" s="123">
        <v>30228</v>
      </c>
      <c r="G34" s="121" t="s">
        <v>185</v>
      </c>
      <c r="H34" s="133">
        <v>33000</v>
      </c>
      <c r="I34" s="133">
        <v>33000</v>
      </c>
      <c r="J34" s="31"/>
      <c r="K34" s="31"/>
      <c r="L34" s="133">
        <v>33000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</row>
    <row r="35" ht="31.4" customHeight="1" spans="1:23">
      <c r="A35" s="137" t="s">
        <v>47</v>
      </c>
      <c r="B35" s="124" t="s">
        <v>184</v>
      </c>
      <c r="C35" s="123" t="s">
        <v>185</v>
      </c>
      <c r="D35" s="123">
        <v>2240150</v>
      </c>
      <c r="E35" s="121" t="s">
        <v>105</v>
      </c>
      <c r="F35" s="123">
        <v>30228</v>
      </c>
      <c r="G35" s="121" t="s">
        <v>185</v>
      </c>
      <c r="H35" s="133">
        <v>16500</v>
      </c>
      <c r="I35" s="133">
        <v>16500</v>
      </c>
      <c r="J35" s="31"/>
      <c r="K35" s="31"/>
      <c r="L35" s="133">
        <v>16500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</row>
    <row r="36" ht="31.4" customHeight="1" spans="1:23">
      <c r="A36" s="137" t="s">
        <v>47</v>
      </c>
      <c r="B36" s="124" t="s">
        <v>186</v>
      </c>
      <c r="C36" s="123" t="s">
        <v>187</v>
      </c>
      <c r="D36" s="123">
        <v>2240151</v>
      </c>
      <c r="E36" s="121" t="s">
        <v>105</v>
      </c>
      <c r="F36" s="123">
        <v>30107</v>
      </c>
      <c r="G36" s="121" t="s">
        <v>188</v>
      </c>
      <c r="H36" s="133">
        <v>132132</v>
      </c>
      <c r="I36" s="133">
        <v>132132</v>
      </c>
      <c r="J36" s="31"/>
      <c r="K36" s="31"/>
      <c r="L36" s="133">
        <v>132132</v>
      </c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</row>
    <row r="37" ht="31.4" customHeight="1" spans="1:23">
      <c r="A37" s="137" t="s">
        <v>47</v>
      </c>
      <c r="B37" s="124" t="s">
        <v>186</v>
      </c>
      <c r="C37" s="123" t="s">
        <v>187</v>
      </c>
      <c r="D37" s="123">
        <v>2240152</v>
      </c>
      <c r="E37" s="121" t="s">
        <v>105</v>
      </c>
      <c r="F37" s="123">
        <v>30107</v>
      </c>
      <c r="G37" s="121" t="s">
        <v>188</v>
      </c>
      <c r="H37" s="133">
        <v>39468</v>
      </c>
      <c r="I37" s="133">
        <v>39468</v>
      </c>
      <c r="J37" s="31"/>
      <c r="K37" s="31"/>
      <c r="L37" s="133">
        <v>39468</v>
      </c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</row>
    <row r="38" ht="31.4" customHeight="1" spans="1:23">
      <c r="A38" s="137" t="s">
        <v>47</v>
      </c>
      <c r="B38" s="124" t="s">
        <v>186</v>
      </c>
      <c r="C38" s="123" t="s">
        <v>187</v>
      </c>
      <c r="D38" s="123">
        <v>2240153</v>
      </c>
      <c r="E38" s="121" t="s">
        <v>105</v>
      </c>
      <c r="F38" s="123">
        <v>30107</v>
      </c>
      <c r="G38" s="121" t="s">
        <v>188</v>
      </c>
      <c r="H38" s="133">
        <v>26400</v>
      </c>
      <c r="I38" s="133">
        <v>26400</v>
      </c>
      <c r="J38" s="31"/>
      <c r="K38" s="31"/>
      <c r="L38" s="133">
        <v>26400</v>
      </c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</row>
    <row r="39" ht="31.4" customHeight="1" spans="1:23">
      <c r="A39" s="137" t="s">
        <v>47</v>
      </c>
      <c r="B39" s="124" t="s">
        <v>189</v>
      </c>
      <c r="C39" s="123" t="s">
        <v>190</v>
      </c>
      <c r="D39" s="123">
        <v>2240106</v>
      </c>
      <c r="E39" s="121" t="s">
        <v>103</v>
      </c>
      <c r="F39" s="123">
        <v>30201</v>
      </c>
      <c r="G39" s="121" t="s">
        <v>162</v>
      </c>
      <c r="H39" s="133">
        <v>256000</v>
      </c>
      <c r="I39" s="133">
        <v>256000</v>
      </c>
      <c r="J39" s="31"/>
      <c r="K39" s="31"/>
      <c r="L39" s="133">
        <v>256000</v>
      </c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</row>
    <row r="40" ht="31.4" customHeight="1" spans="1:23">
      <c r="A40" s="137" t="s">
        <v>47</v>
      </c>
      <c r="B40" s="124" t="s">
        <v>189</v>
      </c>
      <c r="C40" s="123" t="s">
        <v>190</v>
      </c>
      <c r="D40" s="123">
        <v>2240107</v>
      </c>
      <c r="E40" s="121" t="s">
        <v>103</v>
      </c>
      <c r="F40" s="123">
        <v>30299</v>
      </c>
      <c r="G40" s="121" t="s">
        <v>191</v>
      </c>
      <c r="H40" s="133">
        <v>144000</v>
      </c>
      <c r="I40" s="133">
        <v>144000</v>
      </c>
      <c r="J40" s="31"/>
      <c r="K40" s="31"/>
      <c r="L40" s="133">
        <v>144000</v>
      </c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</row>
    <row r="41" ht="31.4" customHeight="1" spans="1:23">
      <c r="A41" s="137" t="s">
        <v>47</v>
      </c>
      <c r="B41" s="124" t="s">
        <v>192</v>
      </c>
      <c r="C41" s="123" t="s">
        <v>193</v>
      </c>
      <c r="D41" s="123">
        <v>2240101</v>
      </c>
      <c r="E41" s="121" t="s">
        <v>99</v>
      </c>
      <c r="F41" s="123">
        <v>30231</v>
      </c>
      <c r="G41" s="121" t="s">
        <v>194</v>
      </c>
      <c r="H41" s="133">
        <v>58000</v>
      </c>
      <c r="I41" s="133">
        <v>58000</v>
      </c>
      <c r="J41" s="31"/>
      <c r="K41" s="31"/>
      <c r="L41" s="133">
        <v>58000</v>
      </c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</row>
    <row r="42" ht="31.4" customHeight="1" spans="1:23">
      <c r="A42" s="137" t="s">
        <v>47</v>
      </c>
      <c r="B42" s="124" t="s">
        <v>195</v>
      </c>
      <c r="C42" s="123" t="s">
        <v>196</v>
      </c>
      <c r="D42" s="123">
        <v>2240102</v>
      </c>
      <c r="E42" s="121" t="s">
        <v>99</v>
      </c>
      <c r="F42" s="123">
        <v>30206</v>
      </c>
      <c r="G42" s="121" t="s">
        <v>197</v>
      </c>
      <c r="H42" s="133">
        <v>25000</v>
      </c>
      <c r="I42" s="133">
        <v>25000</v>
      </c>
      <c r="J42" s="31"/>
      <c r="K42" s="31"/>
      <c r="L42" s="133">
        <v>25000</v>
      </c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</row>
    <row r="43" ht="31.4" customHeight="1" spans="1:23">
      <c r="A43" s="137" t="s">
        <v>47</v>
      </c>
      <c r="B43" s="124" t="s">
        <v>195</v>
      </c>
      <c r="C43" s="123" t="s">
        <v>196</v>
      </c>
      <c r="D43" s="123">
        <v>2240103</v>
      </c>
      <c r="E43" s="121" t="s">
        <v>99</v>
      </c>
      <c r="F43" s="123">
        <v>30205</v>
      </c>
      <c r="G43" s="121" t="s">
        <v>198</v>
      </c>
      <c r="H43" s="133">
        <v>1000</v>
      </c>
      <c r="I43" s="133">
        <v>1000</v>
      </c>
      <c r="J43" s="31"/>
      <c r="K43" s="31"/>
      <c r="L43" s="133">
        <v>1000</v>
      </c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</row>
    <row r="44" ht="31.4" customHeight="1" spans="1:23">
      <c r="A44" s="137" t="s">
        <v>47</v>
      </c>
      <c r="B44" s="124" t="s">
        <v>195</v>
      </c>
      <c r="C44" s="123" t="s">
        <v>196</v>
      </c>
      <c r="D44" s="123">
        <v>2240104</v>
      </c>
      <c r="E44" s="121" t="s">
        <v>99</v>
      </c>
      <c r="F44" s="123">
        <v>30215</v>
      </c>
      <c r="G44" s="121" t="s">
        <v>199</v>
      </c>
      <c r="H44" s="133">
        <v>1000</v>
      </c>
      <c r="I44" s="133">
        <v>1000</v>
      </c>
      <c r="J44" s="31"/>
      <c r="K44" s="31"/>
      <c r="L44" s="133">
        <v>1000</v>
      </c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</row>
    <row r="45" ht="31.4" customHeight="1" spans="1:23">
      <c r="A45" s="137" t="s">
        <v>47</v>
      </c>
      <c r="B45" s="124" t="s">
        <v>195</v>
      </c>
      <c r="C45" s="123" t="s">
        <v>196</v>
      </c>
      <c r="D45" s="123">
        <v>2240105</v>
      </c>
      <c r="E45" s="121" t="s">
        <v>99</v>
      </c>
      <c r="F45" s="123">
        <v>30216</v>
      </c>
      <c r="G45" s="121" t="s">
        <v>200</v>
      </c>
      <c r="H45" s="133">
        <v>1000</v>
      </c>
      <c r="I45" s="133">
        <v>1000</v>
      </c>
      <c r="J45" s="31"/>
      <c r="K45" s="31"/>
      <c r="L45" s="133">
        <v>1000</v>
      </c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</row>
    <row r="46" ht="31.4" customHeight="1" spans="1:23">
      <c r="A46" s="137" t="s">
        <v>47</v>
      </c>
      <c r="B46" s="124" t="s">
        <v>195</v>
      </c>
      <c r="C46" s="123" t="s">
        <v>196</v>
      </c>
      <c r="D46" s="123">
        <v>2240106</v>
      </c>
      <c r="E46" s="121" t="s">
        <v>99</v>
      </c>
      <c r="F46" s="123">
        <v>30207</v>
      </c>
      <c r="G46" s="121" t="s">
        <v>201</v>
      </c>
      <c r="H46" s="133">
        <v>10000</v>
      </c>
      <c r="I46" s="133">
        <v>10000</v>
      </c>
      <c r="J46" s="31"/>
      <c r="K46" s="31"/>
      <c r="L46" s="133">
        <v>10000</v>
      </c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</row>
    <row r="47" ht="31.4" customHeight="1" spans="1:23">
      <c r="A47" s="137" t="s">
        <v>47</v>
      </c>
      <c r="B47" s="124" t="s">
        <v>195</v>
      </c>
      <c r="C47" s="123" t="s">
        <v>196</v>
      </c>
      <c r="D47" s="123">
        <v>2240107</v>
      </c>
      <c r="E47" s="121" t="s">
        <v>99</v>
      </c>
      <c r="F47" s="123">
        <v>30204</v>
      </c>
      <c r="G47" s="121" t="s">
        <v>202</v>
      </c>
      <c r="H47" s="133">
        <v>100</v>
      </c>
      <c r="I47" s="133">
        <v>100</v>
      </c>
      <c r="J47" s="31"/>
      <c r="K47" s="31"/>
      <c r="L47" s="133">
        <v>100</v>
      </c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  <row r="48" ht="31.4" customHeight="1" spans="1:23">
      <c r="A48" s="137" t="s">
        <v>47</v>
      </c>
      <c r="B48" s="124" t="s">
        <v>195</v>
      </c>
      <c r="C48" s="123" t="s">
        <v>196</v>
      </c>
      <c r="D48" s="123">
        <v>2240108</v>
      </c>
      <c r="E48" s="121" t="s">
        <v>99</v>
      </c>
      <c r="F48" s="123">
        <v>30213</v>
      </c>
      <c r="G48" s="121" t="s">
        <v>203</v>
      </c>
      <c r="H48" s="133">
        <v>3300</v>
      </c>
      <c r="I48" s="133">
        <v>3300</v>
      </c>
      <c r="J48" s="31"/>
      <c r="K48" s="31"/>
      <c r="L48" s="133">
        <v>3300</v>
      </c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</row>
    <row r="49" ht="31.4" customHeight="1" spans="1:23">
      <c r="A49" s="137" t="s">
        <v>47</v>
      </c>
      <c r="B49" s="124" t="s">
        <v>195</v>
      </c>
      <c r="C49" s="123" t="s">
        <v>196</v>
      </c>
      <c r="D49" s="123">
        <v>2240109</v>
      </c>
      <c r="E49" s="121" t="s">
        <v>99</v>
      </c>
      <c r="F49" s="123">
        <v>30211</v>
      </c>
      <c r="G49" s="121" t="s">
        <v>204</v>
      </c>
      <c r="H49" s="133">
        <v>5000</v>
      </c>
      <c r="I49" s="133">
        <v>5000</v>
      </c>
      <c r="J49" s="31"/>
      <c r="K49" s="31"/>
      <c r="L49" s="133">
        <v>5000</v>
      </c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</row>
    <row r="50" ht="31.4" customHeight="1" spans="1:23">
      <c r="A50" s="137" t="s">
        <v>47</v>
      </c>
      <c r="B50" s="124" t="s">
        <v>195</v>
      </c>
      <c r="C50" s="123" t="s">
        <v>196</v>
      </c>
      <c r="D50" s="123">
        <v>2240110</v>
      </c>
      <c r="E50" s="121" t="s">
        <v>99</v>
      </c>
      <c r="F50" s="123">
        <v>30202</v>
      </c>
      <c r="G50" s="121" t="s">
        <v>205</v>
      </c>
      <c r="H50" s="133">
        <v>8000</v>
      </c>
      <c r="I50" s="133">
        <v>8000</v>
      </c>
      <c r="J50" s="31"/>
      <c r="K50" s="31"/>
      <c r="L50" s="133">
        <v>8000</v>
      </c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</row>
    <row r="51" ht="31.4" customHeight="1" spans="1:23">
      <c r="A51" s="137" t="s">
        <v>47</v>
      </c>
      <c r="B51" s="124" t="s">
        <v>195</v>
      </c>
      <c r="C51" s="123" t="s">
        <v>196</v>
      </c>
      <c r="D51" s="123">
        <v>2240111</v>
      </c>
      <c r="E51" s="121" t="s">
        <v>99</v>
      </c>
      <c r="F51" s="123">
        <v>30201</v>
      </c>
      <c r="G51" s="121" t="s">
        <v>162</v>
      </c>
      <c r="H51" s="133">
        <v>125230</v>
      </c>
      <c r="I51" s="133">
        <v>125230</v>
      </c>
      <c r="J51" s="31"/>
      <c r="K51" s="31"/>
      <c r="L51" s="133">
        <v>125230</v>
      </c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</row>
    <row r="52" ht="31.4" customHeight="1" spans="1:23">
      <c r="A52" s="137" t="s">
        <v>47</v>
      </c>
      <c r="B52" s="124" t="s">
        <v>195</v>
      </c>
      <c r="C52" s="123" t="s">
        <v>196</v>
      </c>
      <c r="D52" s="123">
        <v>2240153</v>
      </c>
      <c r="E52" s="121" t="s">
        <v>105</v>
      </c>
      <c r="F52" s="123">
        <v>30201</v>
      </c>
      <c r="G52" s="121" t="s">
        <v>162</v>
      </c>
      <c r="H52" s="133">
        <v>99330</v>
      </c>
      <c r="I52" s="133">
        <v>99330</v>
      </c>
      <c r="J52" s="31"/>
      <c r="K52" s="31"/>
      <c r="L52" s="133">
        <v>99330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</row>
    <row r="53" ht="31.4" customHeight="1" spans="1:23">
      <c r="A53" s="137" t="s">
        <v>47</v>
      </c>
      <c r="B53" s="124" t="s">
        <v>195</v>
      </c>
      <c r="C53" s="123" t="s">
        <v>196</v>
      </c>
      <c r="D53" s="123">
        <v>2240111</v>
      </c>
      <c r="E53" s="121" t="s">
        <v>99</v>
      </c>
      <c r="F53" s="123">
        <v>30239</v>
      </c>
      <c r="G53" s="121" t="s">
        <v>206</v>
      </c>
      <c r="H53" s="133">
        <v>19680</v>
      </c>
      <c r="I53" s="133">
        <v>19680</v>
      </c>
      <c r="J53" s="31"/>
      <c r="K53" s="31"/>
      <c r="L53" s="133">
        <v>19680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</row>
    <row r="54" ht="31.4" customHeight="1" spans="1:23">
      <c r="A54" s="137" t="s">
        <v>47</v>
      </c>
      <c r="B54" s="124" t="s">
        <v>195</v>
      </c>
      <c r="C54" s="123" t="s">
        <v>196</v>
      </c>
      <c r="D54" s="123">
        <v>2080501</v>
      </c>
      <c r="E54" s="121" t="s">
        <v>67</v>
      </c>
      <c r="F54" s="123">
        <v>30299</v>
      </c>
      <c r="G54" s="121" t="s">
        <v>191</v>
      </c>
      <c r="H54" s="133">
        <v>4200</v>
      </c>
      <c r="I54" s="133">
        <v>4200</v>
      </c>
      <c r="J54" s="31"/>
      <c r="K54" s="31"/>
      <c r="L54" s="133">
        <v>4200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</row>
    <row r="55" ht="31.4" customHeight="1" spans="1:23">
      <c r="A55" s="137" t="s">
        <v>47</v>
      </c>
      <c r="B55" s="124" t="s">
        <v>207</v>
      </c>
      <c r="C55" s="123" t="s">
        <v>208</v>
      </c>
      <c r="D55" s="123">
        <v>2240153</v>
      </c>
      <c r="E55" s="121" t="s">
        <v>105</v>
      </c>
      <c r="F55" s="123">
        <v>30101</v>
      </c>
      <c r="G55" s="121" t="s">
        <v>172</v>
      </c>
      <c r="H55" s="133">
        <v>515568</v>
      </c>
      <c r="I55" s="133">
        <v>515568</v>
      </c>
      <c r="J55" s="31"/>
      <c r="K55" s="31"/>
      <c r="L55" s="133">
        <v>515568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</row>
    <row r="56" ht="31.4" customHeight="1" spans="1:23">
      <c r="A56" s="137" t="s">
        <v>47</v>
      </c>
      <c r="B56" s="124" t="s">
        <v>207</v>
      </c>
      <c r="C56" s="123" t="s">
        <v>208</v>
      </c>
      <c r="D56" s="123">
        <v>2240153</v>
      </c>
      <c r="E56" s="121" t="s">
        <v>105</v>
      </c>
      <c r="F56" s="123">
        <v>30102</v>
      </c>
      <c r="G56" s="121" t="s">
        <v>173</v>
      </c>
      <c r="H56" s="133">
        <v>51900</v>
      </c>
      <c r="I56" s="133">
        <v>51900</v>
      </c>
      <c r="J56" s="31"/>
      <c r="K56" s="31"/>
      <c r="L56" s="133">
        <v>51900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</row>
    <row r="57" ht="31.4" customHeight="1" spans="1:23">
      <c r="A57" s="137" t="s">
        <v>47</v>
      </c>
      <c r="B57" s="124" t="s">
        <v>207</v>
      </c>
      <c r="C57" s="123" t="s">
        <v>208</v>
      </c>
      <c r="D57" s="123">
        <v>2240153</v>
      </c>
      <c r="E57" s="121" t="s">
        <v>105</v>
      </c>
      <c r="F57" s="123">
        <v>30103</v>
      </c>
      <c r="G57" s="121" t="s">
        <v>165</v>
      </c>
      <c r="H57" s="133">
        <v>3300</v>
      </c>
      <c r="I57" s="133">
        <v>3300</v>
      </c>
      <c r="J57" s="31"/>
      <c r="K57" s="31"/>
      <c r="L57" s="133">
        <v>3300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</row>
    <row r="58" ht="31.4" customHeight="1" spans="1:23">
      <c r="A58" s="137" t="s">
        <v>47</v>
      </c>
      <c r="B58" s="124" t="s">
        <v>207</v>
      </c>
      <c r="C58" s="123" t="s">
        <v>208</v>
      </c>
      <c r="D58" s="123">
        <v>2240153</v>
      </c>
      <c r="E58" s="121" t="s">
        <v>105</v>
      </c>
      <c r="F58" s="123">
        <v>30107</v>
      </c>
      <c r="G58" s="121" t="s">
        <v>188</v>
      </c>
      <c r="H58" s="133">
        <v>330000</v>
      </c>
      <c r="I58" s="133">
        <v>330000</v>
      </c>
      <c r="J58" s="31"/>
      <c r="K58" s="31"/>
      <c r="L58" s="133">
        <v>330000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</row>
    <row r="59" ht="31.4" customHeight="1" spans="1:23">
      <c r="A59" s="137" t="s">
        <v>47</v>
      </c>
      <c r="B59" s="124" t="s">
        <v>207</v>
      </c>
      <c r="C59" s="123" t="s">
        <v>208</v>
      </c>
      <c r="D59" s="123">
        <v>2240153</v>
      </c>
      <c r="E59" s="121" t="s">
        <v>105</v>
      </c>
      <c r="F59" s="123">
        <v>30107</v>
      </c>
      <c r="G59" s="121" t="s">
        <v>188</v>
      </c>
      <c r="H59" s="133">
        <v>171840</v>
      </c>
      <c r="I59" s="133">
        <v>171840</v>
      </c>
      <c r="J59" s="31"/>
      <c r="K59" s="31"/>
      <c r="L59" s="133">
        <v>171840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</row>
    <row r="60" ht="31.4" customHeight="1" spans="1:23">
      <c r="A60" s="137" t="s">
        <v>47</v>
      </c>
      <c r="B60" s="124" t="s">
        <v>209</v>
      </c>
      <c r="C60" s="123" t="s">
        <v>210</v>
      </c>
      <c r="D60" s="123">
        <v>2240111</v>
      </c>
      <c r="E60" s="121" t="s">
        <v>99</v>
      </c>
      <c r="F60" s="123">
        <v>30239</v>
      </c>
      <c r="G60" s="121" t="s">
        <v>206</v>
      </c>
      <c r="H60" s="133">
        <v>196800</v>
      </c>
      <c r="I60" s="133">
        <v>196800</v>
      </c>
      <c r="J60" s="31"/>
      <c r="K60" s="31"/>
      <c r="L60" s="133">
        <v>196800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</row>
    <row r="61" ht="18.75" customHeight="1" spans="1:23">
      <c r="A61" s="37" t="s">
        <v>108</v>
      </c>
      <c r="B61" s="38"/>
      <c r="C61" s="38"/>
      <c r="D61" s="38"/>
      <c r="E61" s="38"/>
      <c r="F61" s="38"/>
      <c r="G61" s="39"/>
      <c r="H61" s="30">
        <v>7266892.14</v>
      </c>
      <c r="I61" s="30">
        <v>7266892.14</v>
      </c>
      <c r="J61" s="31"/>
      <c r="K61" s="31"/>
      <c r="L61" s="30">
        <v>7266892.14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</row>
  </sheetData>
  <mergeCells count="30">
    <mergeCell ref="A3:W3"/>
    <mergeCell ref="A4:G4"/>
    <mergeCell ref="H5:W5"/>
    <mergeCell ref="I6:M6"/>
    <mergeCell ref="N6:P6"/>
    <mergeCell ref="R6:W6"/>
    <mergeCell ref="A61:G61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8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8.7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34"/>
      <c r="W2" s="60" t="s">
        <v>211</v>
      </c>
    </row>
    <row r="3" ht="27.75" customHeight="1" spans="1:23">
      <c r="A3" s="32" t="s">
        <v>212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ht="13.5" customHeight="1" spans="1:23">
      <c r="A4" s="5" t="s">
        <v>2</v>
      </c>
      <c r="B4" s="120"/>
      <c r="C4" s="120"/>
      <c r="D4" s="120"/>
      <c r="E4" s="120"/>
      <c r="F4" s="120"/>
      <c r="G4" s="120"/>
      <c r="H4" s="120"/>
      <c r="I4" s="120"/>
      <c r="J4" s="7"/>
      <c r="K4" s="7"/>
      <c r="L4" s="7"/>
      <c r="M4" s="7"/>
      <c r="N4" s="7"/>
      <c r="O4" s="7"/>
      <c r="P4" s="7"/>
      <c r="Q4" s="7"/>
      <c r="U4" s="134"/>
      <c r="W4" s="135" t="s">
        <v>133</v>
      </c>
    </row>
    <row r="5" ht="21.75" customHeight="1" spans="1:23">
      <c r="A5" s="9" t="s">
        <v>213</v>
      </c>
      <c r="B5" s="9" t="s">
        <v>143</v>
      </c>
      <c r="C5" s="9" t="s">
        <v>144</v>
      </c>
      <c r="D5" s="9" t="s">
        <v>214</v>
      </c>
      <c r="E5" s="10" t="s">
        <v>145</v>
      </c>
      <c r="F5" s="10" t="s">
        <v>146</v>
      </c>
      <c r="G5" s="10" t="s">
        <v>147</v>
      </c>
      <c r="H5" s="10" t="s">
        <v>148</v>
      </c>
      <c r="I5" s="67" t="s">
        <v>32</v>
      </c>
      <c r="J5" s="67" t="s">
        <v>215</v>
      </c>
      <c r="K5" s="67"/>
      <c r="L5" s="67"/>
      <c r="M5" s="67"/>
      <c r="N5" s="130" t="s">
        <v>150</v>
      </c>
      <c r="O5" s="130"/>
      <c r="P5" s="130"/>
      <c r="Q5" s="10" t="s">
        <v>38</v>
      </c>
      <c r="R5" s="11" t="s">
        <v>54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7"/>
      <c r="J6" s="52" t="s">
        <v>35</v>
      </c>
      <c r="K6" s="52"/>
      <c r="L6" s="52" t="s">
        <v>36</v>
      </c>
      <c r="M6" s="52" t="s">
        <v>37</v>
      </c>
      <c r="N6" s="131" t="s">
        <v>35</v>
      </c>
      <c r="O6" s="131" t="s">
        <v>36</v>
      </c>
      <c r="P6" s="131" t="s">
        <v>37</v>
      </c>
      <c r="Q6" s="15"/>
      <c r="R6" s="10" t="s">
        <v>34</v>
      </c>
      <c r="S6" s="10" t="s">
        <v>45</v>
      </c>
      <c r="T6" s="10" t="s">
        <v>156</v>
      </c>
      <c r="U6" s="10" t="s">
        <v>41</v>
      </c>
      <c r="V6" s="10" t="s">
        <v>42</v>
      </c>
      <c r="W6" s="10" t="s">
        <v>43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7"/>
      <c r="J7" s="52" t="s">
        <v>34</v>
      </c>
      <c r="K7" s="52" t="s">
        <v>216</v>
      </c>
      <c r="L7" s="52"/>
      <c r="M7" s="52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2.9" customHeight="1" spans="1:23">
      <c r="A9" s="121"/>
      <c r="B9" s="122"/>
      <c r="C9" s="121" t="s">
        <v>217</v>
      </c>
      <c r="D9" s="121"/>
      <c r="E9" s="121"/>
      <c r="F9" s="121"/>
      <c r="G9" s="121"/>
      <c r="H9" s="121"/>
      <c r="I9" s="132">
        <v>400000</v>
      </c>
      <c r="J9" s="132">
        <v>400000</v>
      </c>
      <c r="K9" s="132">
        <v>400000</v>
      </c>
      <c r="L9" s="132"/>
      <c r="M9" s="132"/>
      <c r="N9" s="132"/>
      <c r="O9" s="132"/>
      <c r="P9" s="132"/>
      <c r="Q9" s="132"/>
      <c r="R9" s="132"/>
      <c r="S9" s="132"/>
      <c r="T9" s="132"/>
      <c r="U9" s="95"/>
      <c r="V9" s="132"/>
      <c r="W9" s="132"/>
    </row>
    <row r="10" ht="32.9" customHeight="1" spans="1:23">
      <c r="A10" s="123" t="s">
        <v>218</v>
      </c>
      <c r="B10" s="124" t="s">
        <v>219</v>
      </c>
      <c r="C10" s="121" t="s">
        <v>217</v>
      </c>
      <c r="D10" s="121" t="s">
        <v>47</v>
      </c>
      <c r="E10" s="123">
        <v>2240106</v>
      </c>
      <c r="F10" s="121" t="s">
        <v>103</v>
      </c>
      <c r="G10" s="123">
        <v>30226</v>
      </c>
      <c r="H10" s="121" t="s">
        <v>220</v>
      </c>
      <c r="I10" s="133">
        <v>144000</v>
      </c>
      <c r="J10" s="133">
        <v>144000</v>
      </c>
      <c r="K10" s="133">
        <v>144000</v>
      </c>
      <c r="L10" s="132"/>
      <c r="M10" s="132"/>
      <c r="N10" s="132"/>
      <c r="O10" s="132"/>
      <c r="P10" s="132"/>
      <c r="Q10" s="132"/>
      <c r="R10" s="132"/>
      <c r="S10" s="132"/>
      <c r="T10" s="132"/>
      <c r="U10" s="95"/>
      <c r="V10" s="132"/>
      <c r="W10" s="132"/>
    </row>
    <row r="11" ht="18.75" customHeight="1" spans="1:23">
      <c r="A11" s="123" t="s">
        <v>218</v>
      </c>
      <c r="B11" s="124" t="s">
        <v>219</v>
      </c>
      <c r="C11" s="121" t="s">
        <v>217</v>
      </c>
      <c r="D11" s="125" t="s">
        <v>47</v>
      </c>
      <c r="E11" s="123">
        <v>2240106</v>
      </c>
      <c r="F11" s="121" t="s">
        <v>103</v>
      </c>
      <c r="G11" s="123">
        <v>30201</v>
      </c>
      <c r="H11" s="126" t="s">
        <v>162</v>
      </c>
      <c r="I11" s="133">
        <v>256000</v>
      </c>
      <c r="J11" s="133">
        <v>256000</v>
      </c>
      <c r="K11" s="133">
        <v>256000</v>
      </c>
      <c r="L11" s="132"/>
      <c r="M11" s="132"/>
      <c r="N11" s="132"/>
      <c r="O11" s="132"/>
      <c r="P11" s="132"/>
      <c r="Q11" s="132"/>
      <c r="R11" s="132"/>
      <c r="S11" s="132"/>
      <c r="T11" s="132"/>
      <c r="U11" s="95"/>
      <c r="V11" s="132"/>
      <c r="W11" s="132"/>
    </row>
    <row r="12" ht="18.75" customHeight="1" spans="1:23">
      <c r="A12" s="127"/>
      <c r="B12" s="107"/>
      <c r="C12" s="107" t="s">
        <v>221</v>
      </c>
      <c r="D12" s="107"/>
      <c r="E12" s="107"/>
      <c r="F12" s="107"/>
      <c r="G12" s="107"/>
      <c r="H12" s="128"/>
      <c r="I12" s="132">
        <v>168000</v>
      </c>
      <c r="J12" s="132">
        <v>168000</v>
      </c>
      <c r="K12" s="132">
        <v>168000</v>
      </c>
      <c r="L12" s="132"/>
      <c r="M12" s="132"/>
      <c r="N12" s="132"/>
      <c r="O12" s="132"/>
      <c r="P12" s="132"/>
      <c r="Q12" s="132"/>
      <c r="R12" s="132"/>
      <c r="S12" s="132"/>
      <c r="T12" s="132"/>
      <c r="U12" s="95"/>
      <c r="V12" s="132"/>
      <c r="W12" s="132"/>
    </row>
    <row r="13" ht="18.75" customHeight="1" spans="1:23">
      <c r="A13" s="129" t="s">
        <v>222</v>
      </c>
      <c r="B13" s="201" t="s">
        <v>223</v>
      </c>
      <c r="C13" s="107" t="s">
        <v>221</v>
      </c>
      <c r="D13" s="107" t="s">
        <v>47</v>
      </c>
      <c r="E13" s="107">
        <v>2240199</v>
      </c>
      <c r="F13" s="107" t="s">
        <v>107</v>
      </c>
      <c r="G13" s="107">
        <v>30227</v>
      </c>
      <c r="H13" s="128" t="s">
        <v>224</v>
      </c>
      <c r="I13" s="132">
        <v>168000</v>
      </c>
      <c r="J13" s="132">
        <v>168000</v>
      </c>
      <c r="K13" s="132">
        <v>168000</v>
      </c>
      <c r="L13" s="132"/>
      <c r="M13" s="132"/>
      <c r="N13" s="132"/>
      <c r="O13" s="132"/>
      <c r="P13" s="132"/>
      <c r="Q13" s="132"/>
      <c r="R13" s="132"/>
      <c r="S13" s="132"/>
      <c r="T13" s="132"/>
      <c r="U13" s="95"/>
      <c r="V13" s="132"/>
      <c r="W13" s="132"/>
    </row>
    <row r="14" ht="18.75" customHeight="1" spans="1:23">
      <c r="A14" s="127"/>
      <c r="B14" s="107"/>
      <c r="C14" s="107" t="s">
        <v>225</v>
      </c>
      <c r="D14" s="107"/>
      <c r="E14" s="107"/>
      <c r="F14" s="107"/>
      <c r="G14" s="107"/>
      <c r="H14" s="128"/>
      <c r="I14" s="132">
        <v>37164</v>
      </c>
      <c r="J14" s="132">
        <v>37164</v>
      </c>
      <c r="K14" s="132">
        <v>37164</v>
      </c>
      <c r="L14" s="132"/>
      <c r="M14" s="132"/>
      <c r="N14" s="132"/>
      <c r="O14" s="132"/>
      <c r="P14" s="132"/>
      <c r="Q14" s="132"/>
      <c r="R14" s="132"/>
      <c r="S14" s="132"/>
      <c r="T14" s="132"/>
      <c r="U14" s="95"/>
      <c r="V14" s="132"/>
      <c r="W14" s="132"/>
    </row>
    <row r="15" ht="18.75" customHeight="1" spans="1:23">
      <c r="A15" s="129" t="s">
        <v>222</v>
      </c>
      <c r="B15" s="201" t="s">
        <v>226</v>
      </c>
      <c r="C15" s="107" t="s">
        <v>225</v>
      </c>
      <c r="D15" s="107" t="s">
        <v>47</v>
      </c>
      <c r="E15" s="107">
        <v>2240104</v>
      </c>
      <c r="F15" s="107" t="s">
        <v>101</v>
      </c>
      <c r="G15" s="107">
        <v>30227</v>
      </c>
      <c r="H15" s="128" t="s">
        <v>224</v>
      </c>
      <c r="I15" s="132">
        <v>37164</v>
      </c>
      <c r="J15" s="132">
        <v>37164</v>
      </c>
      <c r="K15" s="132">
        <v>37164</v>
      </c>
      <c r="L15" s="132"/>
      <c r="M15" s="132"/>
      <c r="N15" s="132"/>
      <c r="O15" s="132"/>
      <c r="P15" s="132"/>
      <c r="Q15" s="132"/>
      <c r="R15" s="132"/>
      <c r="S15" s="132"/>
      <c r="T15" s="132"/>
      <c r="U15" s="95"/>
      <c r="V15" s="132"/>
      <c r="W15" s="132"/>
    </row>
    <row r="16" ht="18.75" customHeight="1" spans="1:23">
      <c r="A16" s="127"/>
      <c r="B16" s="107"/>
      <c r="C16" s="107" t="s">
        <v>227</v>
      </c>
      <c r="D16" s="107"/>
      <c r="E16" s="107"/>
      <c r="F16" s="107"/>
      <c r="G16" s="107"/>
      <c r="H16" s="128"/>
      <c r="I16" s="132">
        <v>8736</v>
      </c>
      <c r="J16" s="132">
        <v>8736</v>
      </c>
      <c r="K16" s="132">
        <v>8736</v>
      </c>
      <c r="L16" s="132"/>
      <c r="M16" s="132"/>
      <c r="N16" s="132"/>
      <c r="O16" s="132"/>
      <c r="P16" s="132"/>
      <c r="Q16" s="132"/>
      <c r="R16" s="132"/>
      <c r="S16" s="132"/>
      <c r="T16" s="132"/>
      <c r="U16" s="95"/>
      <c r="V16" s="132"/>
      <c r="W16" s="132"/>
    </row>
    <row r="17" ht="18.75" customHeight="1" spans="1:23">
      <c r="A17" s="129" t="s">
        <v>222</v>
      </c>
      <c r="B17" s="201" t="s">
        <v>228</v>
      </c>
      <c r="C17" s="107" t="s">
        <v>227</v>
      </c>
      <c r="D17" s="107" t="s">
        <v>47</v>
      </c>
      <c r="E17" s="107">
        <v>2080801</v>
      </c>
      <c r="F17" s="107" t="s">
        <v>75</v>
      </c>
      <c r="G17" s="107">
        <v>30305</v>
      </c>
      <c r="H17" s="128" t="s">
        <v>169</v>
      </c>
      <c r="I17" s="132">
        <v>8736</v>
      </c>
      <c r="J17" s="132">
        <v>8736</v>
      </c>
      <c r="K17" s="132">
        <v>8736</v>
      </c>
      <c r="L17" s="132"/>
      <c r="M17" s="132"/>
      <c r="N17" s="132"/>
      <c r="O17" s="132"/>
      <c r="P17" s="132"/>
      <c r="Q17" s="132"/>
      <c r="R17" s="132"/>
      <c r="S17" s="132"/>
      <c r="T17" s="132"/>
      <c r="U17" s="95"/>
      <c r="V17" s="132"/>
      <c r="W17" s="132"/>
    </row>
    <row r="18" ht="18.75" customHeight="1" spans="1:23">
      <c r="A18" s="37" t="s">
        <v>108</v>
      </c>
      <c r="B18" s="38"/>
      <c r="C18" s="38"/>
      <c r="D18" s="38"/>
      <c r="E18" s="38"/>
      <c r="F18" s="38"/>
      <c r="G18" s="38"/>
      <c r="H18" s="39"/>
      <c r="I18" s="132">
        <v>613900</v>
      </c>
      <c r="J18" s="132">
        <v>613900</v>
      </c>
      <c r="K18" s="132">
        <v>613900</v>
      </c>
      <c r="L18" s="132"/>
      <c r="M18" s="132"/>
      <c r="N18" s="132"/>
      <c r="O18" s="132"/>
      <c r="P18" s="132"/>
      <c r="Q18" s="132"/>
      <c r="R18" s="132"/>
      <c r="S18" s="132"/>
      <c r="T18" s="132"/>
      <c r="U18" s="95"/>
      <c r="V18" s="132"/>
      <c r="W18" s="132"/>
    </row>
  </sheetData>
  <mergeCells count="28">
    <mergeCell ref="A3:W3"/>
    <mergeCell ref="A4:I4"/>
    <mergeCell ref="J5:M5"/>
    <mergeCell ref="N5:P5"/>
    <mergeCell ref="R5:W5"/>
    <mergeCell ref="J6:K6"/>
    <mergeCell ref="A18:H18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5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9.625" style="114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9" t="s">
        <v>229</v>
      </c>
    </row>
    <row r="3" ht="28.5" customHeight="1" spans="1:10">
      <c r="A3" s="50" t="s">
        <v>230</v>
      </c>
      <c r="B3" s="32"/>
      <c r="C3" s="32"/>
      <c r="D3" s="32"/>
      <c r="E3" s="32"/>
      <c r="F3" s="51"/>
      <c r="G3" s="32"/>
      <c r="H3" s="51"/>
      <c r="I3" s="51"/>
      <c r="J3" s="32"/>
    </row>
    <row r="4" ht="15" customHeight="1" spans="1:1">
      <c r="A4" s="5" t="s">
        <v>2</v>
      </c>
    </row>
    <row r="5" ht="14.25" customHeight="1" spans="1:10">
      <c r="A5" s="52" t="s">
        <v>231</v>
      </c>
      <c r="B5" s="52" t="s">
        <v>232</v>
      </c>
      <c r="C5" s="52" t="s">
        <v>233</v>
      </c>
      <c r="D5" s="52" t="s">
        <v>234</v>
      </c>
      <c r="E5" s="52" t="s">
        <v>235</v>
      </c>
      <c r="F5" s="53" t="s">
        <v>236</v>
      </c>
      <c r="G5" s="52" t="s">
        <v>237</v>
      </c>
      <c r="H5" s="53" t="s">
        <v>238</v>
      </c>
      <c r="I5" s="53" t="s">
        <v>239</v>
      </c>
      <c r="J5" s="52" t="s">
        <v>240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ht="27" customHeight="1" spans="1:10">
      <c r="A7" s="115" t="s">
        <v>47</v>
      </c>
      <c r="B7" s="55"/>
      <c r="C7" s="55"/>
      <c r="D7" s="55"/>
      <c r="E7" s="56"/>
      <c r="F7" s="57"/>
      <c r="G7" s="56"/>
      <c r="H7" s="57"/>
      <c r="I7" s="57"/>
      <c r="J7" s="56"/>
    </row>
    <row r="8" ht="138" customHeight="1" spans="1:10">
      <c r="A8" s="56" t="s">
        <v>217</v>
      </c>
      <c r="B8" s="58" t="s">
        <v>241</v>
      </c>
      <c r="C8" s="58"/>
      <c r="D8" s="58"/>
      <c r="E8" s="54"/>
      <c r="F8" s="58"/>
      <c r="G8" s="56"/>
      <c r="H8" s="58"/>
      <c r="I8" s="58"/>
      <c r="J8" s="54"/>
    </row>
    <row r="9" ht="23" customHeight="1" spans="1:10">
      <c r="A9" s="54"/>
      <c r="B9" s="58"/>
      <c r="C9" s="99" t="s">
        <v>242</v>
      </c>
      <c r="D9" s="116" t="s">
        <v>243</v>
      </c>
      <c r="E9" s="117" t="s">
        <v>244</v>
      </c>
      <c r="F9" s="102" t="s">
        <v>245</v>
      </c>
      <c r="G9" s="118" t="s">
        <v>246</v>
      </c>
      <c r="H9" s="102" t="s">
        <v>247</v>
      </c>
      <c r="I9" s="102" t="s">
        <v>248</v>
      </c>
      <c r="J9" s="117" t="s">
        <v>249</v>
      </c>
    </row>
    <row r="10" ht="23" customHeight="1" spans="1:10">
      <c r="A10" s="54"/>
      <c r="B10" s="58"/>
      <c r="C10" s="99" t="s">
        <v>242</v>
      </c>
      <c r="D10" s="116" t="s">
        <v>250</v>
      </c>
      <c r="E10" s="117" t="s">
        <v>251</v>
      </c>
      <c r="F10" s="102" t="s">
        <v>245</v>
      </c>
      <c r="G10" s="118" t="s">
        <v>252</v>
      </c>
      <c r="H10" s="102" t="s">
        <v>253</v>
      </c>
      <c r="I10" s="102" t="s">
        <v>248</v>
      </c>
      <c r="J10" s="117" t="s">
        <v>254</v>
      </c>
    </row>
    <row r="11" ht="23" customHeight="1" spans="1:10">
      <c r="A11" s="54"/>
      <c r="B11" s="58"/>
      <c r="C11" s="99" t="s">
        <v>255</v>
      </c>
      <c r="D11" s="116" t="s">
        <v>256</v>
      </c>
      <c r="E11" s="117" t="s">
        <v>257</v>
      </c>
      <c r="F11" s="102" t="s">
        <v>258</v>
      </c>
      <c r="G11" s="118" t="s">
        <v>259</v>
      </c>
      <c r="H11" s="102" t="s">
        <v>253</v>
      </c>
      <c r="I11" s="102" t="s">
        <v>248</v>
      </c>
      <c r="J11" s="117" t="s">
        <v>260</v>
      </c>
    </row>
    <row r="12" ht="23" customHeight="1" spans="1:10">
      <c r="A12" s="54"/>
      <c r="B12" s="58"/>
      <c r="C12" s="99" t="s">
        <v>255</v>
      </c>
      <c r="D12" s="116" t="s">
        <v>256</v>
      </c>
      <c r="E12" s="117" t="s">
        <v>261</v>
      </c>
      <c r="F12" s="102" t="s">
        <v>258</v>
      </c>
      <c r="G12" s="118" t="s">
        <v>262</v>
      </c>
      <c r="H12" s="102"/>
      <c r="I12" s="102" t="s">
        <v>263</v>
      </c>
      <c r="J12" s="117" t="s">
        <v>261</v>
      </c>
    </row>
    <row r="13" ht="23" customHeight="1" spans="1:10">
      <c r="A13" s="54"/>
      <c r="B13" s="58"/>
      <c r="C13" s="99" t="s">
        <v>264</v>
      </c>
      <c r="D13" s="116" t="s">
        <v>265</v>
      </c>
      <c r="E13" s="117" t="s">
        <v>265</v>
      </c>
      <c r="F13" s="102" t="s">
        <v>245</v>
      </c>
      <c r="G13" s="118" t="s">
        <v>266</v>
      </c>
      <c r="H13" s="102" t="s">
        <v>253</v>
      </c>
      <c r="I13" s="102" t="s">
        <v>248</v>
      </c>
      <c r="J13" s="117" t="s">
        <v>267</v>
      </c>
    </row>
    <row r="14" ht="83" customHeight="1" spans="1:10">
      <c r="A14" s="54" t="s">
        <v>221</v>
      </c>
      <c r="B14" s="58" t="s">
        <v>268</v>
      </c>
      <c r="C14" s="58"/>
      <c r="D14" s="58"/>
      <c r="E14" s="54"/>
      <c r="F14" s="58"/>
      <c r="G14" s="56"/>
      <c r="H14" s="58"/>
      <c r="I14" s="58"/>
      <c r="J14" s="54"/>
    </row>
    <row r="15" ht="23" customHeight="1" spans="1:10">
      <c r="A15" s="54"/>
      <c r="B15" s="58"/>
      <c r="C15" s="99" t="s">
        <v>242</v>
      </c>
      <c r="D15" s="116" t="s">
        <v>243</v>
      </c>
      <c r="E15" s="117" t="s">
        <v>269</v>
      </c>
      <c r="F15" s="102" t="s">
        <v>245</v>
      </c>
      <c r="G15" s="118" t="s">
        <v>270</v>
      </c>
      <c r="H15" s="102" t="s">
        <v>271</v>
      </c>
      <c r="I15" s="102" t="s">
        <v>248</v>
      </c>
      <c r="J15" s="117" t="s">
        <v>272</v>
      </c>
    </row>
    <row r="16" ht="23" customHeight="1" spans="1:10">
      <c r="A16" s="54"/>
      <c r="B16" s="58"/>
      <c r="C16" s="99" t="s">
        <v>242</v>
      </c>
      <c r="D16" s="116" t="s">
        <v>243</v>
      </c>
      <c r="E16" s="117" t="s">
        <v>273</v>
      </c>
      <c r="F16" s="102" t="s">
        <v>245</v>
      </c>
      <c r="G16" s="118" t="s">
        <v>274</v>
      </c>
      <c r="H16" s="102" t="s">
        <v>253</v>
      </c>
      <c r="I16" s="102" t="s">
        <v>248</v>
      </c>
      <c r="J16" s="117" t="s">
        <v>275</v>
      </c>
    </row>
    <row r="17" ht="23" customHeight="1" spans="1:10">
      <c r="A17" s="54"/>
      <c r="B17" s="58"/>
      <c r="C17" s="99" t="s">
        <v>242</v>
      </c>
      <c r="D17" s="116" t="s">
        <v>243</v>
      </c>
      <c r="E17" s="117" t="s">
        <v>276</v>
      </c>
      <c r="F17" s="102" t="s">
        <v>245</v>
      </c>
      <c r="G17" s="118" t="s">
        <v>277</v>
      </c>
      <c r="H17" s="102" t="s">
        <v>278</v>
      </c>
      <c r="I17" s="102" t="s">
        <v>248</v>
      </c>
      <c r="J17" s="117" t="s">
        <v>276</v>
      </c>
    </row>
    <row r="18" ht="23" customHeight="1" spans="1:10">
      <c r="A18" s="54"/>
      <c r="B18" s="58"/>
      <c r="C18" s="99" t="s">
        <v>242</v>
      </c>
      <c r="D18" s="116" t="s">
        <v>250</v>
      </c>
      <c r="E18" s="117" t="s">
        <v>279</v>
      </c>
      <c r="F18" s="102" t="s">
        <v>258</v>
      </c>
      <c r="G18" s="118" t="s">
        <v>280</v>
      </c>
      <c r="H18" s="102"/>
      <c r="I18" s="102" t="s">
        <v>263</v>
      </c>
      <c r="J18" s="117" t="s">
        <v>279</v>
      </c>
    </row>
    <row r="19" ht="23" customHeight="1" spans="1:10">
      <c r="A19" s="54"/>
      <c r="B19" s="58"/>
      <c r="C19" s="99" t="s">
        <v>242</v>
      </c>
      <c r="D19" s="116" t="s">
        <v>250</v>
      </c>
      <c r="E19" s="117" t="s">
        <v>281</v>
      </c>
      <c r="F19" s="102" t="s">
        <v>258</v>
      </c>
      <c r="G19" s="118" t="s">
        <v>259</v>
      </c>
      <c r="H19" s="102" t="s">
        <v>253</v>
      </c>
      <c r="I19" s="102" t="s">
        <v>248</v>
      </c>
      <c r="J19" s="117" t="s">
        <v>281</v>
      </c>
    </row>
    <row r="20" ht="23" customHeight="1" spans="1:10">
      <c r="A20" s="54"/>
      <c r="B20" s="58"/>
      <c r="C20" s="99" t="s">
        <v>242</v>
      </c>
      <c r="D20" s="116" t="s">
        <v>282</v>
      </c>
      <c r="E20" s="117" t="s">
        <v>283</v>
      </c>
      <c r="F20" s="102" t="s">
        <v>284</v>
      </c>
      <c r="G20" s="118" t="s">
        <v>285</v>
      </c>
      <c r="H20" s="102" t="s">
        <v>286</v>
      </c>
      <c r="I20" s="102" t="s">
        <v>248</v>
      </c>
      <c r="J20" s="117" t="s">
        <v>283</v>
      </c>
    </row>
    <row r="21" ht="23" customHeight="1" spans="1:10">
      <c r="A21" s="54"/>
      <c r="B21" s="58"/>
      <c r="C21" s="99" t="s">
        <v>255</v>
      </c>
      <c r="D21" s="116" t="s">
        <v>256</v>
      </c>
      <c r="E21" s="117" t="s">
        <v>287</v>
      </c>
      <c r="F21" s="102" t="s">
        <v>258</v>
      </c>
      <c r="G21" s="118" t="s">
        <v>288</v>
      </c>
      <c r="H21" s="102"/>
      <c r="I21" s="102" t="s">
        <v>263</v>
      </c>
      <c r="J21" s="117" t="s">
        <v>289</v>
      </c>
    </row>
    <row r="22" ht="23" customHeight="1" spans="1:10">
      <c r="A22" s="54"/>
      <c r="B22" s="58"/>
      <c r="C22" s="99" t="s">
        <v>264</v>
      </c>
      <c r="D22" s="116" t="s">
        <v>265</v>
      </c>
      <c r="E22" s="117" t="s">
        <v>290</v>
      </c>
      <c r="F22" s="102" t="s">
        <v>245</v>
      </c>
      <c r="G22" s="118" t="s">
        <v>266</v>
      </c>
      <c r="H22" s="102" t="s">
        <v>253</v>
      </c>
      <c r="I22" s="102" t="s">
        <v>248</v>
      </c>
      <c r="J22" s="117" t="s">
        <v>290</v>
      </c>
    </row>
    <row r="23" ht="135" customHeight="1" spans="1:10">
      <c r="A23" s="54" t="s">
        <v>225</v>
      </c>
      <c r="B23" s="58" t="s">
        <v>291</v>
      </c>
      <c r="C23" s="58"/>
      <c r="D23" s="58"/>
      <c r="E23" s="54"/>
      <c r="F23" s="58"/>
      <c r="G23" s="56"/>
      <c r="H23" s="58"/>
      <c r="I23" s="58"/>
      <c r="J23" s="54"/>
    </row>
    <row r="24" ht="23" customHeight="1" spans="1:10">
      <c r="A24" s="54"/>
      <c r="B24" s="58"/>
      <c r="C24" s="99" t="s">
        <v>242</v>
      </c>
      <c r="D24" s="116" t="s">
        <v>243</v>
      </c>
      <c r="E24" s="117" t="s">
        <v>292</v>
      </c>
      <c r="F24" s="102" t="s">
        <v>245</v>
      </c>
      <c r="G24" s="119" t="s">
        <v>293</v>
      </c>
      <c r="H24" s="102" t="s">
        <v>294</v>
      </c>
      <c r="I24" s="102" t="s">
        <v>248</v>
      </c>
      <c r="J24" s="117" t="s">
        <v>292</v>
      </c>
    </row>
    <row r="25" ht="23" customHeight="1" spans="1:10">
      <c r="A25" s="54"/>
      <c r="B25" s="58"/>
      <c r="C25" s="99" t="s">
        <v>242</v>
      </c>
      <c r="D25" s="116" t="s">
        <v>250</v>
      </c>
      <c r="E25" s="117" t="s">
        <v>295</v>
      </c>
      <c r="F25" s="102" t="s">
        <v>245</v>
      </c>
      <c r="G25" s="119" t="s">
        <v>252</v>
      </c>
      <c r="H25" s="102" t="s">
        <v>253</v>
      </c>
      <c r="I25" s="102" t="s">
        <v>248</v>
      </c>
      <c r="J25" s="117" t="s">
        <v>295</v>
      </c>
    </row>
    <row r="26" ht="23" customHeight="1" spans="1:10">
      <c r="A26" s="54"/>
      <c r="B26" s="58"/>
      <c r="C26" s="99" t="s">
        <v>242</v>
      </c>
      <c r="D26" s="116" t="s">
        <v>282</v>
      </c>
      <c r="E26" s="117" t="s">
        <v>296</v>
      </c>
      <c r="F26" s="102" t="s">
        <v>284</v>
      </c>
      <c r="G26" s="119" t="s">
        <v>297</v>
      </c>
      <c r="H26" s="102" t="s">
        <v>298</v>
      </c>
      <c r="I26" s="102" t="s">
        <v>248</v>
      </c>
      <c r="J26" s="117" t="s">
        <v>296</v>
      </c>
    </row>
    <row r="27" ht="23" customHeight="1" spans="1:10">
      <c r="A27" s="54"/>
      <c r="B27" s="58"/>
      <c r="C27" s="99" t="s">
        <v>255</v>
      </c>
      <c r="D27" s="116" t="s">
        <v>256</v>
      </c>
      <c r="E27" s="117" t="s">
        <v>299</v>
      </c>
      <c r="F27" s="102" t="s">
        <v>258</v>
      </c>
      <c r="G27" s="119" t="s">
        <v>300</v>
      </c>
      <c r="H27" s="102"/>
      <c r="I27" s="102" t="s">
        <v>263</v>
      </c>
      <c r="J27" s="117" t="s">
        <v>299</v>
      </c>
    </row>
    <row r="28" ht="23" customHeight="1" spans="1:10">
      <c r="A28" s="54"/>
      <c r="B28" s="58"/>
      <c r="C28" s="99" t="s">
        <v>264</v>
      </c>
      <c r="D28" s="116" t="s">
        <v>265</v>
      </c>
      <c r="E28" s="117" t="s">
        <v>301</v>
      </c>
      <c r="F28" s="102" t="s">
        <v>245</v>
      </c>
      <c r="G28" s="119" t="s">
        <v>252</v>
      </c>
      <c r="H28" s="102" t="s">
        <v>253</v>
      </c>
      <c r="I28" s="102" t="s">
        <v>248</v>
      </c>
      <c r="J28" s="117" t="s">
        <v>301</v>
      </c>
    </row>
    <row r="29" ht="84" customHeight="1" spans="1:10">
      <c r="A29" s="54" t="s">
        <v>227</v>
      </c>
      <c r="B29" s="58" t="s">
        <v>302</v>
      </c>
      <c r="C29" s="58"/>
      <c r="D29" s="58"/>
      <c r="E29" s="54"/>
      <c r="F29" s="58"/>
      <c r="G29" s="56"/>
      <c r="H29" s="58"/>
      <c r="I29" s="58"/>
      <c r="J29" s="54"/>
    </row>
    <row r="30" ht="23" customHeight="1" spans="1:10">
      <c r="A30" s="54"/>
      <c r="B30" s="58"/>
      <c r="C30" s="99" t="s">
        <v>242</v>
      </c>
      <c r="D30" s="116" t="s">
        <v>243</v>
      </c>
      <c r="E30" s="117" t="s">
        <v>303</v>
      </c>
      <c r="F30" s="102" t="s">
        <v>258</v>
      </c>
      <c r="G30" s="119" t="s">
        <v>304</v>
      </c>
      <c r="H30" s="102" t="s">
        <v>247</v>
      </c>
      <c r="I30" s="102" t="s">
        <v>248</v>
      </c>
      <c r="J30" s="117" t="s">
        <v>305</v>
      </c>
    </row>
    <row r="31" ht="23" customHeight="1" spans="1:10">
      <c r="A31" s="54"/>
      <c r="B31" s="58"/>
      <c r="C31" s="99" t="s">
        <v>242</v>
      </c>
      <c r="D31" s="116" t="s">
        <v>243</v>
      </c>
      <c r="E31" s="117" t="s">
        <v>306</v>
      </c>
      <c r="F31" s="102" t="s">
        <v>258</v>
      </c>
      <c r="G31" s="119" t="s">
        <v>307</v>
      </c>
      <c r="H31" s="102" t="s">
        <v>308</v>
      </c>
      <c r="I31" s="102" t="s">
        <v>248</v>
      </c>
      <c r="J31" s="117" t="s">
        <v>309</v>
      </c>
    </row>
    <row r="32" ht="23" customHeight="1" spans="1:10">
      <c r="A32" s="54"/>
      <c r="B32" s="58"/>
      <c r="C32" s="99" t="s">
        <v>242</v>
      </c>
      <c r="D32" s="116" t="s">
        <v>243</v>
      </c>
      <c r="E32" s="117" t="s">
        <v>310</v>
      </c>
      <c r="F32" s="102" t="s">
        <v>258</v>
      </c>
      <c r="G32" s="119" t="s">
        <v>311</v>
      </c>
      <c r="H32" s="102" t="s">
        <v>312</v>
      </c>
      <c r="I32" s="102" t="s">
        <v>248</v>
      </c>
      <c r="J32" s="117" t="s">
        <v>313</v>
      </c>
    </row>
    <row r="33" ht="23" customHeight="1" spans="1:10">
      <c r="A33" s="54"/>
      <c r="B33" s="58"/>
      <c r="C33" s="99" t="s">
        <v>242</v>
      </c>
      <c r="D33" s="116" t="s">
        <v>282</v>
      </c>
      <c r="E33" s="117" t="s">
        <v>314</v>
      </c>
      <c r="F33" s="102" t="s">
        <v>284</v>
      </c>
      <c r="G33" s="119" t="s">
        <v>315</v>
      </c>
      <c r="H33" s="102" t="s">
        <v>316</v>
      </c>
      <c r="I33" s="102" t="s">
        <v>248</v>
      </c>
      <c r="J33" s="117" t="s">
        <v>314</v>
      </c>
    </row>
    <row r="34" ht="23" customHeight="1" spans="1:10">
      <c r="A34" s="54"/>
      <c r="B34" s="58"/>
      <c r="C34" s="99" t="s">
        <v>255</v>
      </c>
      <c r="D34" s="116" t="s">
        <v>256</v>
      </c>
      <c r="E34" s="117" t="s">
        <v>317</v>
      </c>
      <c r="F34" s="102" t="s">
        <v>258</v>
      </c>
      <c r="G34" s="119" t="s">
        <v>252</v>
      </c>
      <c r="H34" s="102" t="s">
        <v>253</v>
      </c>
      <c r="I34" s="102" t="s">
        <v>248</v>
      </c>
      <c r="J34" s="117" t="s">
        <v>317</v>
      </c>
    </row>
    <row r="35" ht="23" customHeight="1" spans="1:10">
      <c r="A35" s="54"/>
      <c r="B35" s="58"/>
      <c r="C35" s="99" t="s">
        <v>264</v>
      </c>
      <c r="D35" s="116" t="s">
        <v>265</v>
      </c>
      <c r="E35" s="117" t="s">
        <v>318</v>
      </c>
      <c r="F35" s="102" t="s">
        <v>245</v>
      </c>
      <c r="G35" s="119" t="s">
        <v>252</v>
      </c>
      <c r="H35" s="102" t="s">
        <v>253</v>
      </c>
      <c r="I35" s="102" t="s">
        <v>248</v>
      </c>
      <c r="J35" s="117" t="s">
        <v>318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杨秋兰</cp:lastModifiedBy>
  <dcterms:created xsi:type="dcterms:W3CDTF">2025-01-21T02:50:00Z</dcterms:created>
  <dcterms:modified xsi:type="dcterms:W3CDTF">2026-03-03T08:48:23Z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EE9AD5DB07D64F35B2B56ABC66DA4EB0_13</vt:lpwstr>
  </property>
  <property fmtid="{D5CDD505-2E9C-101B-9397-08002B2CF9AE}" pid="3" name="KSOProductBuildVer">
    <vt:lpwstr>2052-12.1.0.17827</vt:lpwstr>
  </property>
</Properties>
</file>