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54" windowHeight="10949" firstSheet="6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<sst xmlns="http://schemas.openxmlformats.org/spreadsheetml/2006/main" count="1262" uniqueCount="397">
  <si>
    <t>预算01-1表</t>
  </si>
  <si>
    <t>2026年部门财务收支预算总表</t>
  </si>
  <si>
    <t>单位名称：元江哈尼族彝族傣族自治县统计局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</si>
  <si>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</si>
  <si>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</si>
  <si>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</si>
  <si>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</si>
  <si>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</si>
  <si>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</si>
  <si>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</si>
  <si>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</si>
  <si>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</si>
  <si>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</si>
  <si>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</si>
  <si>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</si>
  <si>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</si>
  <si>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四、住房保障支出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</si>
  <si>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</si>
  <si>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</si>
  <si>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</si>
  <si>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</si>
  <si>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</si>
  <si>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</si>
  <si>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</si>
  <si>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</si>
  <si>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</si>
  <si>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</si>
  <si>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</si>
  <si>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</si>
  <si>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</si>
  <si>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</si>
  <si>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</si>
  <si>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</si>
  <si>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</si>
  <si>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</si>
  <si>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</si>
  <si>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</si>
  <si>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</si>
  <si>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</si>
  <si>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</si>
  <si>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</si>
  <si>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</si>
  <si>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</si>
  <si>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</si>
  <si>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</si>
  <si>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</si>
  <si>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</si>
  <si>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</si>
  <si>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</si>
  <si>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</si>
  <si>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</si>
  <si>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</si>
  <si>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</si>
  <si>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</si>
  <si>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</si>
  <si>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</si>
  <si>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</si>
  <si>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</si>
  <si>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</si>
  <si>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</si>
  <si>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143</t>
  </si>
  <si>
    <t>元江哈尼族彝族傣族自治县统计局</t>
  </si>
  <si>
    <t>143001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</si>
  <si>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</si>
  <si>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</si>
  <si>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</si>
  <si>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</si>
  <si>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</si>
  <si>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</si>
  <si>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</si>
  <si>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</si>
  <si>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</si>
  <si>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</si>
  <si>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</si>
  <si>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</si>
  <si>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</si>
  <si>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</si>
  <si>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</si>
  <si>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</si>
  <si>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20105</t>
  </si>
  <si>
    <t>统计信息事务</t>
  </si>
  <si>
    <t>2010501</t>
  </si>
  <si>
    <t>行政运行</t>
  </si>
  <si>
    <t>2010502</t>
  </si>
  <si>
    <t>一般行政管理事务</t>
  </si>
  <si>
    <t>2010507</t>
  </si>
  <si>
    <t>专项普查活动</t>
  </si>
  <si>
    <t>2010508</t>
  </si>
  <si>
    <t>统计抽样调查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</si>
  <si>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</si>
  <si>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</si>
  <si>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</si>
  <si>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</si>
  <si>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</si>
  <si>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</si>
  <si>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</si>
  <si>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</si>
  <si>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</si>
  <si>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</si>
  <si>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</si>
  <si>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</si>
  <si>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</si>
  <si>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</si>
  <si>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</si>
  <si>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</si>
  <si>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</si>
  <si>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</si>
  <si>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</si>
  <si>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</si>
  <si>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</si>
  <si>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</si>
  <si>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</si>
  <si>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</si>
  <si>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</si>
  <si>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</si>
  <si>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</si>
  <si>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</si>
  <si>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</si>
  <si>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</si>
  <si>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</si>
  <si>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</si>
  <si>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</si>
  <si>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</si>
  <si>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</si>
  <si>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</si>
  <si>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</si>
  <si>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（二）社会保障和就业支出</t>
  </si>
  <si>
    <t>（三）国有资本经营预算拨款</t>
  </si>
  <si>
    <t>（三）卫生健康支出</t>
  </si>
  <si>
    <t>二、上年结转</t>
  </si>
  <si>
    <t>（四）住房保障支出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</si>
  <si>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</si>
  <si>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</si>
  <si>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</si>
  <si>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</si>
  <si>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</si>
  <si>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</si>
  <si>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</si>
  <si>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</si>
  <si>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</si>
  <si>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</si>
  <si>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</si>
  <si>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</si>
  <si>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</si>
  <si>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</si>
  <si>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</si>
  <si>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</si>
  <si>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</si>
  <si>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</si>
  <si>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</si>
  <si>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</si>
  <si>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</si>
  <si>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</si>
  <si>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</si>
  <si>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</si>
  <si>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</si>
  <si>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</si>
  <si>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</si>
  <si>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</si>
  <si>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</si>
  <si>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</si>
  <si>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</si>
  <si>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</si>
  <si>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</si>
  <si>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</si>
  <si>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530428210000000015479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</si>
  <si>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</si>
  <si>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</si>
  <si>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</si>
  <si>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</si>
  <si>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</si>
  <si>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</si>
  <si>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</si>
  <si>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530428210000000015480</t>
  </si>
  <si>
    <t>事业人员支出工资</t>
  </si>
  <si>
    <t>30107</t>
  </si>
  <si>
    <t>绩效工资</t>
  </si>
  <si>
    <t>530428210000000015481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</si>
  <si>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</si>
  <si>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</si>
  <si>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</si>
  <si>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</si>
  <si>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</si>
  <si>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</si>
  <si>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</si>
  <si>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</si>
  <si>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</si>
  <si>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530428210000000015482</t>
  </si>
  <si>
    <t>30113</t>
  </si>
  <si>
    <t>530428210000000015486</t>
  </si>
  <si>
    <t>公车购置及运维费</t>
  </si>
  <si>
    <t>30231</t>
  </si>
  <si>
    <t>公务用车运行维护费</t>
  </si>
  <si>
    <t>530428210000000015487</t>
  </si>
  <si>
    <t>行政人员公务交通补贴</t>
  </si>
  <si>
    <t>30239</t>
  </si>
  <si>
    <t>其他交通费用</t>
  </si>
  <si>
    <t>530428210000000015488</t>
  </si>
  <si>
    <t>工会经费</t>
  </si>
  <si>
    <t>30228</t>
  </si>
  <si>
    <t>530428210000000015489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</si>
  <si>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</si>
  <si>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</si>
  <si>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</si>
  <si>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</si>
  <si>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</si>
  <si>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</si>
  <si>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</si>
  <si>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</si>
  <si>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</si>
  <si>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</si>
  <si>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</si>
  <si>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</si>
  <si>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</si>
  <si>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</si>
  <si>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</si>
  <si>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30216</t>
  </si>
  <si>
    <t>培训费</t>
  </si>
  <si>
    <t>30227</t>
  </si>
  <si>
    <t>委托业务费</t>
  </si>
  <si>
    <t>30299</t>
  </si>
  <si>
    <t>其他商品和服务支出</t>
  </si>
  <si>
    <t>530428221100000327978</t>
  </si>
  <si>
    <t>30217</t>
  </si>
  <si>
    <t>530428231100001423157</t>
  </si>
  <si>
    <t>离退休生活补助</t>
  </si>
  <si>
    <t>30305</t>
  </si>
  <si>
    <t>生活补助</t>
  </si>
  <si>
    <t>530428231100001423159</t>
  </si>
  <si>
    <t>综合效能考核奖</t>
  </si>
  <si>
    <t>530428231100001423170</t>
  </si>
  <si>
    <t>奖励性绩效工资</t>
  </si>
  <si>
    <t>530428231100001423179</t>
  </si>
  <si>
    <t>福利费</t>
  </si>
  <si>
    <t>530428241100002079964</t>
  </si>
  <si>
    <t>编外人员经费</t>
  </si>
  <si>
    <t>30199</t>
  </si>
  <si>
    <t>其他工资福利支出</t>
  </si>
  <si>
    <t>530428241100002088113</t>
  </si>
  <si>
    <t>职业年金经费</t>
  </si>
  <si>
    <t>30109</t>
  </si>
  <si>
    <t>职业年金缴费</t>
  </si>
  <si>
    <t>530428241100002124432</t>
  </si>
  <si>
    <t>编外人员经费（公用经费）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</si>
  <si>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</si>
  <si>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</si>
  <si>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</si>
  <si>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</si>
  <si>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</si>
  <si>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</si>
  <si>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</si>
  <si>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2026年自有资金</t>
  </si>
  <si>
    <t>313 事业发展类</t>
  </si>
  <si>
    <t>530428261100005133189</t>
  </si>
  <si>
    <t>30226</t>
  </si>
  <si>
    <t>劳务费</t>
  </si>
  <si>
    <t>31002</t>
  </si>
  <si>
    <t>办公设备购置</t>
  </si>
  <si>
    <t>城乡住户一体化调查补助经费</t>
  </si>
  <si>
    <t>530428261100005132258</t>
  </si>
  <si>
    <t>元江县第四次全国农业普查（县级）专项经费</t>
  </si>
  <si>
    <t>311 专项业务类</t>
  </si>
  <si>
    <t>530428261100004933502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</si>
  <si>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</si>
  <si>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</si>
  <si>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</si>
  <si>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</si>
  <si>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</si>
  <si>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</si>
  <si>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</si>
  <si>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</si>
  <si>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</si>
  <si>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</si>
  <si>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</si>
  <si>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</si>
  <si>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按照国家、省、市的要求布置认真做好城乡住户一体化调查工作，加强培训力度，实事求是反映情况，为党委、政府决策做好参谋。2026年被抽中调查对象为110户，按上级要求在数据上报平台每季度上报一次，即3月上报第一季度、6月上报上半年、9月上报前三季度、12月上报全年数。上报率达100%，撰写统计分析3篇，调查户记账补贴33万元、辅助调查员补贴3.96万元，培训费3.30万元。主要数据产品未受到质疑，没有产生不良影响，数据产品和分析研究获得到国内官方用户认可度大于等 于70%以上。</t>
  </si>
  <si>
    <t>产出指标</t>
  </si>
  <si>
    <t>数量指标</t>
  </si>
  <si>
    <t>调查对象</t>
  </si>
  <si>
    <t>=</t>
  </si>
  <si>
    <t>110</t>
  </si>
  <si>
    <t>户</t>
  </si>
  <si>
    <t>定量指标</t>
  </si>
  <si>
    <t>反映按照城乡住户一体化调查方案，我县抽取的住户样本110户情况。</t>
  </si>
  <si>
    <t>分析研究产品</t>
  </si>
  <si>
    <t>&gt;=</t>
  </si>
  <si>
    <t>个</t>
  </si>
  <si>
    <t>反映对城乡住户一体化调查情况的分析。</t>
  </si>
  <si>
    <t>时效指标</t>
  </si>
  <si>
    <t>数据产品是否按期生产</t>
  </si>
  <si>
    <t>100</t>
  </si>
  <si>
    <t>%</t>
  </si>
  <si>
    <t>反映城乡住户一体化调查上报及时性情况。</t>
  </si>
  <si>
    <t>效益指标</t>
  </si>
  <si>
    <t>社会效益</t>
  </si>
  <si>
    <t>主要数据产品是否受到质疑</t>
  </si>
  <si>
    <t>85</t>
  </si>
  <si>
    <t>反映严格遵守统计法，实事求是收集、汇总、整理、分析调查数据，未产生不良影响情况。</t>
  </si>
  <si>
    <t>满意度指标</t>
  </si>
  <si>
    <t>服务对象满意度</t>
  </si>
  <si>
    <t>数据产品和分析研究获得用户认可</t>
  </si>
  <si>
    <t>反映城乡住户调查数据严格遵守统计法，实事求是上报，同时能够围绕县委县政府经济发展要求进行调查分析，官方认可度增强。</t>
  </si>
  <si>
    <t>2026年设立元江县第四次全国农业普查工作专班及办公室，落实普查机构和经费保障，组织开展普查综合试点、遥感测量实地调查、农业普查宣传月活动，选聘与培训普查人员并开展清查摸底。</t>
  </si>
  <si>
    <t>农业普查登记农户数</t>
  </si>
  <si>
    <t>40000</t>
  </si>
  <si>
    <t>反应农业普查登记农户数。</t>
  </si>
  <si>
    <t>农业普查参训人次</t>
  </si>
  <si>
    <t>800</t>
  </si>
  <si>
    <t>人次</t>
  </si>
  <si>
    <t>反应该农业普查培训的规模情况。</t>
  </si>
  <si>
    <t>质量指标</t>
  </si>
  <si>
    <t>数据上报完成率</t>
  </si>
  <si>
    <t>反应农业普查数据上报情况。</t>
  </si>
  <si>
    <t>可持续影响</t>
  </si>
  <si>
    <t>普查资料使用年限</t>
  </si>
  <si>
    <t>1.00</t>
  </si>
  <si>
    <t>年</t>
  </si>
  <si>
    <t>反应普查资料参考使用年限情况。</t>
  </si>
  <si>
    <t>培训对象满意度</t>
  </si>
  <si>
    <t>反应农业普查培训对像的满意度。</t>
  </si>
  <si>
    <t>根据“三定”方案工和职责，为完成2026年统计工作，结合元江县统计局工作需要，经局办公室统计测算，2026年资金测算为：1、行政运行165,000.00元，其中：劳务费75,000.00元，办公费22,000.00元，租车费8,000.00元，设备购置费10,000.00元，差旅费20,000.00元，培训费15,000.00元，印刷费15,000.00元。2、一般行政管理事务128,000.00元，其中：办公费35,000元，租车费15,000.00元，复印费20,000.00元，培训费15,000.00元，差旅费22,000.00元，办公设备购置费10,000.00元，物业管理费3,000.00元，律师咨询费8,000.00元。3、专项普查活动207,000.00元，其中：办公费34,000元，租车费20,000.00元，培训费30,000.00元，差旅费36,000.00元，劳务费35,000.00元，印刷费25,000.00元，办公设备购置费27,000.00元。全年完成统计分析信息50期，数据上报完成率100%，统计违法案件办结率100%,统计年鉴参考使用年限大于等于1年以上，受益对象满意度大于等于85%以上。</t>
  </si>
  <si>
    <t>统计分析</t>
  </si>
  <si>
    <t>50</t>
  </si>
  <si>
    <t>期</t>
  </si>
  <si>
    <t>反映全年统计信息数完成情况。</t>
  </si>
  <si>
    <t>反映数据上报的完成情况。数据上报完成率＝实际上报数据数/应上报数据总数*100%。</t>
  </si>
  <si>
    <t>统计违法案件办结率</t>
  </si>
  <si>
    <t>反映统计违法案件的办结情况。统计违法案件办结率＝已办结违法案件数/统计违法立案件数*100%。</t>
  </si>
  <si>
    <t>统计年鉴参考使用年限</t>
  </si>
  <si>
    <t>反映统计年鉴可台考使用年限情况。</t>
  </si>
  <si>
    <t>受益对象满意度</t>
  </si>
  <si>
    <t>反映受益对象满意度情况。</t>
  </si>
  <si>
    <t>预算06表</t>
  </si>
  <si>
    <t>2026年部门政府性基金预算支出预算表</t>
  </si>
  <si>
    <t>政府性基金预算支出</t>
  </si>
  <si>
    <t>备注：元江哈尼族彝族傣族自治县统计局无2026年政府性基金预算支出预算，故2026年政府性基金预算支出预算表无数据。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</si>
  <si>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</si>
  <si>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</si>
  <si>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</si>
  <si>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</si>
  <si>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</si>
  <si>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</si>
  <si>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</si>
  <si>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</si>
  <si>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</si>
  <si>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</si>
  <si>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</si>
  <si>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</si>
  <si>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台</t>
  </si>
  <si>
    <t>组</t>
  </si>
  <si>
    <t>册</t>
  </si>
  <si>
    <t>套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</si>
  <si>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</si>
  <si>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</si>
  <si>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</si>
  <si>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</si>
  <si>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</si>
  <si>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备注：元江哈尼族彝族傣族自治县统计局无2026年政府购买服务预算支出预算，故2026年政府购买服务预算表无数据。</t>
  </si>
  <si>
    <t>预算09-1表</t>
  </si>
  <si>
    <t>2026年对下转移支付预算表</t>
  </si>
  <si>
    <t>单位名称（项目）</t>
  </si>
  <si>
    <t>地区</t>
  </si>
  <si>
    <t>澧江街道</t>
  </si>
  <si>
    <t>红河街道</t>
  </si>
  <si>
    <t>甘庄街道</t>
  </si>
  <si>
    <t>因远镇</t>
  </si>
  <si>
    <t>曼来镇</t>
  </si>
  <si>
    <t>羊街乡</t>
  </si>
  <si>
    <t>那诺乡</t>
  </si>
  <si>
    <t>洼垤乡</t>
  </si>
  <si>
    <t>咪哩乡</t>
  </si>
  <si>
    <t>龙潭乡</t>
  </si>
  <si>
    <t>11</t>
  </si>
  <si>
    <t>12</t>
  </si>
  <si>
    <t>13</t>
  </si>
  <si>
    <t>14</t>
  </si>
  <si>
    <t>备注：元江哈尼族彝族傣族自治县统计局无2026年对下转移支付预算支出预算，故2026年对下转移支付预算表无数据。</t>
  </si>
  <si>
    <t>预算09-2表</t>
  </si>
  <si>
    <t>2026年对下转移支付绩效目标表</t>
  </si>
  <si>
    <t>备注：元江哈尼族彝族傣族自治县统计局无2026年对下转移支付绩效目标预算支出预算，故2026年对下转移支付绩效目标表无数据。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</si>
  <si>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</si>
  <si>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</si>
  <si>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</si>
  <si>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</si>
  <si>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</si>
  <si>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</si>
  <si>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</si>
  <si>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</si>
  <si>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备注：元江哈尼族彝族傣族自治县统计局无2026年新增资产配置预算支出预算，故2026年新增资产配置表无数据。</t>
  </si>
  <si>
    <t>预算11表</t>
  </si>
  <si>
    <t>2026年上级补助项目支出预算表</t>
  </si>
  <si>
    <t>上级补助</t>
  </si>
  <si>
    <t>备注：元江哈尼族彝族傣族自治县统计局无2026年上级补助项目支出预算，故2026年上级补助项目支出预算表无数据。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</si>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</sst>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81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176" fontId="2" fillId="0" borderId="1" xfId="51" applyAlignment="1">
      <alignment horizontal="right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left" vertical="center" wrapText="1" indent="1"/>
    </xf>
    <xf numFmtId="176" fontId="2" fillId="0" borderId="1" xfId="5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49" fontId="2" fillId="0" borderId="1" xfId="50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A1" sqref="A1"/>
    </sheetView>
  </sheetViews>
  <sheetFormatPr defaultColWidth="8.85321100917431" defaultRowHeight="15" customHeight="1" outlineLevelCol="3"/>
  <cols>
    <col min="1" max="4" width="35.7064220183486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">
        <v>2</v>
      </c>
      <c r="B3" s="4"/>
      <c r="C3" s="68"/>
      <c r="D3" s="5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8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9</v>
      </c>
      <c r="B7" s="16">
        <v>7517030.1</v>
      </c>
      <c r="C7" s="14" t="s">
        <v>10</v>
      </c>
      <c r="D7" s="16">
        <v>5892617.92</v>
      </c>
    </row>
    <row r="8" ht="22.5" customHeight="1" spans="1:4">
      <c r="A8" s="14" t="s">
        <v>11</v>
      </c>
      <c r="B8" s="16"/>
      <c r="C8" s="14" t="s">
        <v>12</v>
      </c>
      <c r="D8" s="16">
        <v>1151520.8</v>
      </c>
    </row>
    <row r="9" ht="22.5" customHeight="1" spans="1:4">
      <c r="A9" s="14" t="s">
        <v>13</v>
      </c>
      <c r="B9" s="16"/>
      <c r="C9" s="14" t="s">
        <v>14</v>
      </c>
      <c r="D9" s="16">
        <v>528279.38</v>
      </c>
    </row>
    <row r="10" ht="22.5" customHeight="1" spans="1:4">
      <c r="A10" s="14" t="s">
        <v>15</v>
      </c>
      <c r="B10" s="16"/>
      <c r="C10" s="14" t="s">
        <v>16</v>
      </c>
      <c r="D10" s="16">
        <v>444612</v>
      </c>
    </row>
    <row r="11" ht="22.5" customHeight="1" spans="1:4">
      <c r="A11" s="14" t="s">
        <v>17</v>
      </c>
      <c r="B11" s="16">
        <v>500000</v>
      </c>
      <c r="C11" s="14"/>
      <c r="D11" s="16"/>
    </row>
    <row r="12" ht="22.5" customHeight="1" spans="1:4">
      <c r="A12" s="14" t="s">
        <v>18</v>
      </c>
      <c r="B12" s="16"/>
      <c r="C12" s="14"/>
      <c r="D12" s="16"/>
    </row>
    <row r="13" ht="22.5" customHeight="1" spans="1:4">
      <c r="A13" s="14" t="s">
        <v>19</v>
      </c>
      <c r="B13" s="16"/>
      <c r="C13" s="14"/>
      <c r="D13" s="16"/>
    </row>
    <row r="14" ht="22.5" customHeight="1" spans="1:4">
      <c r="A14" s="14" t="s">
        <v>20</v>
      </c>
      <c r="B14" s="16">
        <v>500000</v>
      </c>
      <c r="C14" s="14"/>
      <c r="D14" s="16"/>
    </row>
    <row r="15" ht="22.5" customHeight="1" spans="1:4">
      <c r="A15" s="69" t="s">
        <v>21</v>
      </c>
      <c r="B15" s="16"/>
      <c r="C15" s="72"/>
      <c r="D15" s="16"/>
    </row>
    <row r="16" ht="22.5" customHeight="1" spans="1:4">
      <c r="A16" s="69" t="s">
        <v>22</v>
      </c>
      <c r="B16" s="16"/>
      <c r="C16" s="72"/>
      <c r="D16" s="16"/>
    </row>
    <row r="17" ht="22.5" customHeight="1" spans="1:4">
      <c r="A17" s="69"/>
      <c r="B17" s="16"/>
      <c r="C17" s="72"/>
      <c r="D17" s="16"/>
    </row>
    <row r="18" ht="22.5" customHeight="1" spans="1:4">
      <c r="A18" s="70" t="s">
        <v>23</v>
      </c>
      <c r="B18" s="71">
        <v>8017030.1</v>
      </c>
      <c r="C18" s="72" t="s">
        <v>24</v>
      </c>
      <c r="D18" s="71">
        <v>8017030.1</v>
      </c>
    </row>
    <row r="19" ht="22.5" customHeight="1" spans="1:4">
      <c r="A19" s="79" t="s">
        <v>25</v>
      </c>
      <c r="B19" s="16"/>
      <c r="C19" s="80" t="s">
        <v>26</v>
      </c>
      <c r="D19" s="49"/>
    </row>
    <row r="20" ht="22.5" customHeight="1" spans="1:4">
      <c r="A20" s="69" t="s">
        <v>27</v>
      </c>
      <c r="B20" s="71"/>
      <c r="C20" s="69" t="s">
        <v>27</v>
      </c>
      <c r="D20" s="71"/>
    </row>
    <row r="21" ht="22.5" customHeight="1" spans="1:4">
      <c r="A21" s="69" t="s">
        <v>28</v>
      </c>
      <c r="B21" s="71"/>
      <c r="C21" s="69" t="s">
        <v>29</v>
      </c>
      <c r="D21" s="71"/>
    </row>
    <row r="22" ht="22.5" customHeight="1" spans="1:4">
      <c r="A22" s="70" t="s">
        <v>30</v>
      </c>
      <c r="B22" s="71">
        <v>8017030.1</v>
      </c>
      <c r="C22" s="72" t="s">
        <v>31</v>
      </c>
      <c r="D22" s="71">
        <v>8017030.1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9" sqref="A9"/>
    </sheetView>
  </sheetViews>
  <sheetFormatPr defaultColWidth="8.85321100917431" defaultRowHeight="15" customHeight="1" outlineLevelCol="5"/>
  <cols>
    <col min="1" max="1" width="28.5779816513761" customWidth="1"/>
    <col min="2" max="2" width="17.1376146788991" customWidth="1"/>
    <col min="3" max="3" width="28.5779816513761" customWidth="1"/>
    <col min="4" max="6" width="21.4220183486239" customWidth="1"/>
  </cols>
  <sheetData>
    <row r="1" ht="18.75" customHeight="1" spans="1:6">
      <c r="A1" s="1"/>
      <c r="B1" s="1"/>
      <c r="C1" s="1"/>
      <c r="D1" s="1"/>
      <c r="E1" s="1"/>
      <c r="F1" s="44" t="s">
        <v>332</v>
      </c>
    </row>
    <row r="2" ht="37.5" customHeight="1" spans="1:6">
      <c r="A2" s="3" t="s">
        <v>333</v>
      </c>
      <c r="B2" s="3"/>
      <c r="C2" s="3"/>
      <c r="D2" s="3"/>
      <c r="E2" s="3"/>
      <c r="F2" s="3"/>
    </row>
    <row r="3" ht="18.75" customHeight="1" spans="1:6">
      <c r="A3" s="45" t="s">
        <v>2</v>
      </c>
      <c r="B3" s="45"/>
      <c r="C3" s="45"/>
      <c r="D3" s="46"/>
      <c r="E3" s="46"/>
      <c r="F3" s="47" t="s">
        <v>34</v>
      </c>
    </row>
    <row r="4" ht="18.75" customHeight="1" spans="1:6">
      <c r="A4" s="12" t="s">
        <v>149</v>
      </c>
      <c r="B4" s="12" t="s">
        <v>65</v>
      </c>
      <c r="C4" s="12" t="s">
        <v>66</v>
      </c>
      <c r="D4" s="28" t="s">
        <v>334</v>
      </c>
      <c r="E4" s="28"/>
      <c r="F4" s="28"/>
    </row>
    <row r="5" ht="18.75" customHeight="1" spans="1:6">
      <c r="A5" s="12" t="s">
        <v>65</v>
      </c>
      <c r="B5" s="12" t="s">
        <v>65</v>
      </c>
      <c r="C5" s="12" t="s">
        <v>66</v>
      </c>
      <c r="D5" s="28" t="s">
        <v>39</v>
      </c>
      <c r="E5" s="28" t="s">
        <v>69</v>
      </c>
      <c r="F5" s="28" t="s">
        <v>70</v>
      </c>
    </row>
    <row r="6" ht="18.75" customHeight="1" spans="1:6">
      <c r="A6" s="13" t="s">
        <v>51</v>
      </c>
      <c r="B6" s="13">
        <v>2</v>
      </c>
      <c r="C6" s="13">
        <v>3</v>
      </c>
      <c r="D6" s="13" t="s">
        <v>54</v>
      </c>
      <c r="E6" s="13" t="s">
        <v>55</v>
      </c>
      <c r="F6" s="13" t="s">
        <v>56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8" t="s">
        <v>117</v>
      </c>
      <c r="B8" s="48"/>
      <c r="C8" s="48"/>
      <c r="D8" s="49"/>
      <c r="E8" s="49"/>
      <c r="F8" s="49"/>
    </row>
    <row r="9" customHeight="1" spans="1:1">
      <c r="A9" t="s">
        <v>335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29"/>
  <sheetViews>
    <sheetView showZeros="0" topLeftCell="A2" workbookViewId="0">
      <selection activeCell="G26" sqref="G26"/>
    </sheetView>
  </sheetViews>
  <sheetFormatPr defaultColWidth="8.85321100917431" defaultRowHeight="15" customHeight="1"/>
  <cols>
    <col min="1" max="1" width="32.9908256880734" customWidth="1"/>
    <col min="2" max="2" width="31.2844036697248" customWidth="1"/>
    <col min="3" max="3" width="31.4128440366972" customWidth="1"/>
    <col min="4" max="4" width="11.4128440366972" customWidth="1"/>
    <col min="5" max="7" width="16.2844036697248" customWidth="1"/>
    <col min="8" max="11" width="16.4128440366972" customWidth="1"/>
    <col min="12" max="17" width="16.2844036697248" customWidth="1"/>
  </cols>
  <sheetData>
    <row r="1" customHeight="1" spans="1:17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9" t="s">
        <v>336</v>
      </c>
    </row>
    <row r="2" ht="45" customHeight="1" spans="1:17">
      <c r="A2" s="29" t="s">
        <v>337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42"/>
      <c r="O2" s="42"/>
      <c r="P2" s="42"/>
      <c r="Q2" s="42"/>
    </row>
    <row r="3" ht="20.25" customHeight="1" spans="1:17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34</v>
      </c>
    </row>
    <row r="4" ht="20.25" customHeight="1" spans="1:17">
      <c r="A4" s="21" t="s">
        <v>338</v>
      </c>
      <c r="B4" s="21" t="s">
        <v>339</v>
      </c>
      <c r="C4" s="21" t="s">
        <v>340</v>
      </c>
      <c r="D4" s="21" t="s">
        <v>341</v>
      </c>
      <c r="E4" s="21" t="s">
        <v>342</v>
      </c>
      <c r="F4" s="21" t="s">
        <v>343</v>
      </c>
      <c r="G4" s="21" t="s">
        <v>156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344</v>
      </c>
      <c r="B5" s="21" t="s">
        <v>339</v>
      </c>
      <c r="C5" s="21" t="s">
        <v>340</v>
      </c>
      <c r="D5" s="21" t="s">
        <v>341</v>
      </c>
      <c r="E5" s="21" t="s">
        <v>342</v>
      </c>
      <c r="F5" s="21" t="s">
        <v>343</v>
      </c>
      <c r="G5" s="21" t="s">
        <v>37</v>
      </c>
      <c r="H5" s="21" t="s">
        <v>40</v>
      </c>
      <c r="I5" s="21" t="s">
        <v>345</v>
      </c>
      <c r="J5" s="21" t="s">
        <v>346</v>
      </c>
      <c r="K5" s="21" t="s">
        <v>43</v>
      </c>
      <c r="L5" s="21" t="s">
        <v>347</v>
      </c>
      <c r="M5" s="21" t="s">
        <v>68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39</v>
      </c>
      <c r="I6" s="21"/>
      <c r="J6" s="21"/>
      <c r="K6" s="21"/>
      <c r="L6" s="21" t="s">
        <v>39</v>
      </c>
      <c r="M6" s="21" t="s">
        <v>46</v>
      </c>
      <c r="N6" s="21" t="s">
        <v>47</v>
      </c>
      <c r="O6" s="43" t="s">
        <v>48</v>
      </c>
      <c r="P6" s="43" t="s">
        <v>49</v>
      </c>
      <c r="Q6" s="43" t="s">
        <v>50</v>
      </c>
    </row>
    <row r="7" ht="20.25" customHeight="1" spans="1:17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</row>
    <row r="8" ht="20.25" customHeight="1" spans="1:17">
      <c r="A8" s="35" t="str">
        <f>"        "&amp;"一般公用经费"</f>
        <v>        一般公用经费</v>
      </c>
      <c r="B8" s="22"/>
      <c r="C8" s="22"/>
      <c r="D8" s="36"/>
      <c r="E8" s="36"/>
      <c r="F8" s="37">
        <v>13800</v>
      </c>
      <c r="G8" s="37">
        <v>13800</v>
      </c>
      <c r="H8" s="37">
        <v>13800</v>
      </c>
      <c r="I8" s="36"/>
      <c r="J8" s="32"/>
      <c r="K8" s="32"/>
      <c r="L8" s="36"/>
      <c r="M8" s="36"/>
      <c r="N8" s="36"/>
      <c r="O8" s="36"/>
      <c r="P8" s="36"/>
      <c r="Q8" s="36"/>
    </row>
    <row r="9" ht="20.25" customHeight="1" spans="1:17">
      <c r="A9" s="22"/>
      <c r="B9" s="35" t="str">
        <f>"            "&amp;"空调机"</f>
        <v>            空调机</v>
      </c>
      <c r="C9" s="35" t="str">
        <f>"A02061804"&amp;"  "&amp;"空调机"</f>
        <v>A02061804  空调机</v>
      </c>
      <c r="D9" s="38" t="s">
        <v>348</v>
      </c>
      <c r="E9" s="39">
        <v>1</v>
      </c>
      <c r="F9" s="37">
        <v>3300</v>
      </c>
      <c r="G9" s="37">
        <v>3300</v>
      </c>
      <c r="H9" s="37">
        <v>3300</v>
      </c>
      <c r="I9" s="32"/>
      <c r="J9" s="32"/>
      <c r="K9" s="32"/>
      <c r="L9" s="36"/>
      <c r="M9" s="36"/>
      <c r="N9" s="36"/>
      <c r="O9" s="36"/>
      <c r="P9" s="36"/>
      <c r="Q9" s="36"/>
    </row>
    <row r="10" ht="20.25" customHeight="1" spans="1:17">
      <c r="A10" s="23"/>
      <c r="B10" s="35" t="str">
        <f>"            "&amp;"便携式计算机"</f>
        <v>            便携式计算机</v>
      </c>
      <c r="C10" s="35" t="str">
        <f>"A02010108"&amp;"  "&amp;"便携式计算机"</f>
        <v>A02010108  便携式计算机</v>
      </c>
      <c r="D10" s="38" t="s">
        <v>348</v>
      </c>
      <c r="E10" s="39">
        <v>1</v>
      </c>
      <c r="F10" s="37">
        <v>9000</v>
      </c>
      <c r="G10" s="37">
        <v>9000</v>
      </c>
      <c r="H10" s="37">
        <v>9000</v>
      </c>
      <c r="I10" s="36"/>
      <c r="J10" s="36"/>
      <c r="K10" s="36"/>
      <c r="L10" s="36"/>
      <c r="M10" s="36"/>
      <c r="N10" s="36"/>
      <c r="O10" s="36"/>
      <c r="P10" s="36"/>
      <c r="Q10" s="36"/>
    </row>
    <row r="11" ht="20.25" customHeight="1" spans="1:17">
      <c r="A11" s="23"/>
      <c r="B11" s="35" t="str">
        <f>"            "&amp;"打印机"</f>
        <v>            打印机</v>
      </c>
      <c r="C11" s="35" t="str">
        <f>"A02021003"&amp;"  "&amp;"A4黑白打印机"</f>
        <v>A02021003  A4黑白打印机</v>
      </c>
      <c r="D11" s="38" t="s">
        <v>348</v>
      </c>
      <c r="E11" s="39">
        <v>1</v>
      </c>
      <c r="F11" s="37">
        <v>1500</v>
      </c>
      <c r="G11" s="37">
        <v>1500</v>
      </c>
      <c r="H11" s="37">
        <v>1500</v>
      </c>
      <c r="I11" s="36"/>
      <c r="J11" s="36"/>
      <c r="K11" s="36"/>
      <c r="L11" s="36"/>
      <c r="M11" s="36"/>
      <c r="N11" s="36"/>
      <c r="O11" s="36"/>
      <c r="P11" s="36"/>
      <c r="Q11" s="36"/>
    </row>
    <row r="12" ht="20.25" customHeight="1" spans="1:17">
      <c r="A12" s="35" t="str">
        <f>"        "&amp;"公车购置及运维费"</f>
        <v>        公车购置及运维费</v>
      </c>
      <c r="B12" s="23"/>
      <c r="C12" s="23"/>
      <c r="D12" s="40"/>
      <c r="E12" s="40"/>
      <c r="F12" s="37">
        <v>26800</v>
      </c>
      <c r="G12" s="37">
        <v>26800</v>
      </c>
      <c r="H12" s="37">
        <v>26800</v>
      </c>
      <c r="I12" s="36"/>
      <c r="J12" s="36"/>
      <c r="K12" s="36"/>
      <c r="L12" s="36"/>
      <c r="M12" s="36"/>
      <c r="N12" s="36"/>
      <c r="O12" s="36"/>
      <c r="P12" s="36"/>
      <c r="Q12" s="36"/>
    </row>
    <row r="13" ht="20.25" customHeight="1" spans="1:17">
      <c r="A13" s="23"/>
      <c r="B13" s="35" t="str">
        <f>"            "&amp;"车辆加油"</f>
        <v>            车辆加油</v>
      </c>
      <c r="C13" s="35" t="str">
        <f>"C23120302"&amp;"  "&amp;"车辆加油、添加燃料服务"</f>
        <v>C23120302  车辆加油、添加燃料服务</v>
      </c>
      <c r="D13" s="38" t="s">
        <v>316</v>
      </c>
      <c r="E13" s="39">
        <v>1</v>
      </c>
      <c r="F13" s="37">
        <v>12000</v>
      </c>
      <c r="G13" s="37">
        <v>12000</v>
      </c>
      <c r="H13" s="37">
        <v>12000</v>
      </c>
      <c r="I13" s="36"/>
      <c r="J13" s="36"/>
      <c r="K13" s="36"/>
      <c r="L13" s="36"/>
      <c r="M13" s="36"/>
      <c r="N13" s="36"/>
      <c r="O13" s="36"/>
      <c r="P13" s="36"/>
      <c r="Q13" s="36"/>
    </row>
    <row r="14" ht="20.25" customHeight="1" spans="1:17">
      <c r="A14" s="23"/>
      <c r="B14" s="35" t="str">
        <f>"            "&amp;"车辆保险"</f>
        <v>            车辆保险</v>
      </c>
      <c r="C14" s="35" t="str">
        <f>"C1804010201"&amp;"  "&amp;"机动车保险服务"</f>
        <v>C1804010201  机动车保险服务</v>
      </c>
      <c r="D14" s="38" t="s">
        <v>316</v>
      </c>
      <c r="E14" s="39">
        <v>1</v>
      </c>
      <c r="F14" s="37">
        <v>4800</v>
      </c>
      <c r="G14" s="37">
        <v>4800</v>
      </c>
      <c r="H14" s="37">
        <v>4800</v>
      </c>
      <c r="I14" s="36"/>
      <c r="J14" s="36"/>
      <c r="K14" s="36"/>
      <c r="L14" s="36"/>
      <c r="M14" s="36"/>
      <c r="N14" s="36"/>
      <c r="O14" s="36"/>
      <c r="P14" s="36"/>
      <c r="Q14" s="36"/>
    </row>
    <row r="15" ht="20.25" customHeight="1" spans="1:17">
      <c r="A15" s="23"/>
      <c r="B15" s="35" t="str">
        <f>"            "&amp;"车辆维修保养"</f>
        <v>            车辆维修保养</v>
      </c>
      <c r="C15" s="35" t="str">
        <f>"C23120301"&amp;"  "&amp;"车辆维修和保养服务"</f>
        <v>C23120301  车辆维修和保养服务</v>
      </c>
      <c r="D15" s="38" t="s">
        <v>316</v>
      </c>
      <c r="E15" s="39">
        <v>1</v>
      </c>
      <c r="F15" s="37">
        <v>10000</v>
      </c>
      <c r="G15" s="37">
        <v>10000</v>
      </c>
      <c r="H15" s="37">
        <v>10000</v>
      </c>
      <c r="I15" s="36"/>
      <c r="J15" s="36"/>
      <c r="K15" s="36"/>
      <c r="L15" s="36"/>
      <c r="M15" s="36"/>
      <c r="N15" s="36"/>
      <c r="O15" s="36"/>
      <c r="P15" s="36"/>
      <c r="Q15" s="36"/>
    </row>
    <row r="16" ht="20.25" customHeight="1" spans="1:17">
      <c r="A16" s="35" t="str">
        <f>"        "&amp;"2026年自有资金"</f>
        <v>        2026年自有资金</v>
      </c>
      <c r="B16" s="23"/>
      <c r="C16" s="23"/>
      <c r="D16" s="40"/>
      <c r="E16" s="40"/>
      <c r="F16" s="37">
        <v>102000</v>
      </c>
      <c r="G16" s="36"/>
      <c r="H16" s="36"/>
      <c r="I16" s="36"/>
      <c r="J16" s="36"/>
      <c r="K16" s="36"/>
      <c r="L16" s="37">
        <v>102000</v>
      </c>
      <c r="M16" s="36"/>
      <c r="N16" s="36"/>
      <c r="O16" s="37">
        <v>102000</v>
      </c>
      <c r="P16" s="36"/>
      <c r="Q16" s="36"/>
    </row>
    <row r="17" ht="20.25" customHeight="1" spans="1:17">
      <c r="A17" s="23"/>
      <c r="B17" s="35" t="str">
        <f>"            "&amp;"打印机"</f>
        <v>            打印机</v>
      </c>
      <c r="C17" s="35" t="str">
        <f>"A02021003"&amp;"  "&amp;"A4黑白打印机"</f>
        <v>A02021003  A4黑白打印机</v>
      </c>
      <c r="D17" s="38" t="s">
        <v>348</v>
      </c>
      <c r="E17" s="39">
        <v>1</v>
      </c>
      <c r="F17" s="37">
        <v>1500</v>
      </c>
      <c r="G17" s="36"/>
      <c r="H17" s="36"/>
      <c r="I17" s="36"/>
      <c r="J17" s="36"/>
      <c r="K17" s="36"/>
      <c r="L17" s="37">
        <v>1500</v>
      </c>
      <c r="M17" s="36"/>
      <c r="N17" s="36"/>
      <c r="O17" s="37">
        <v>1500</v>
      </c>
      <c r="P17" s="36"/>
      <c r="Q17" s="36"/>
    </row>
    <row r="18" ht="20.25" customHeight="1" spans="1:17">
      <c r="A18" s="23"/>
      <c r="B18" s="35" t="str">
        <f>"            "&amp;"文件柜"</f>
        <v>            文件柜</v>
      </c>
      <c r="C18" s="35" t="str">
        <f>"A05010502"&amp;"  "&amp;"文件柜"</f>
        <v>A05010502  文件柜</v>
      </c>
      <c r="D18" s="38" t="s">
        <v>349</v>
      </c>
      <c r="E18" s="39">
        <v>2</v>
      </c>
      <c r="F18" s="37">
        <v>2000</v>
      </c>
      <c r="G18" s="36"/>
      <c r="H18" s="36"/>
      <c r="I18" s="36"/>
      <c r="J18" s="36"/>
      <c r="K18" s="36"/>
      <c r="L18" s="37">
        <v>2000</v>
      </c>
      <c r="M18" s="36"/>
      <c r="N18" s="36"/>
      <c r="O18" s="37">
        <v>2000</v>
      </c>
      <c r="P18" s="36"/>
      <c r="Q18" s="36"/>
    </row>
    <row r="19" ht="20.25" customHeight="1" spans="1:17">
      <c r="A19" s="23"/>
      <c r="B19" s="35" t="str">
        <f>"            "&amp;"台式计算机"</f>
        <v>            台式计算机</v>
      </c>
      <c r="C19" s="35" t="str">
        <f>"A02010105"&amp;"  "&amp;"台式计算机"</f>
        <v>A02010105  台式计算机</v>
      </c>
      <c r="D19" s="38" t="s">
        <v>348</v>
      </c>
      <c r="E19" s="39">
        <v>1</v>
      </c>
      <c r="F19" s="37">
        <v>6500</v>
      </c>
      <c r="G19" s="36"/>
      <c r="H19" s="36"/>
      <c r="I19" s="36"/>
      <c r="J19" s="36"/>
      <c r="K19" s="36"/>
      <c r="L19" s="37">
        <v>6500</v>
      </c>
      <c r="M19" s="36"/>
      <c r="N19" s="36"/>
      <c r="O19" s="37">
        <v>6500</v>
      </c>
      <c r="P19" s="36"/>
      <c r="Q19" s="36"/>
    </row>
    <row r="20" ht="20.25" customHeight="1" spans="1:17">
      <c r="A20" s="23"/>
      <c r="B20" s="35" t="str">
        <f>"            "&amp;"空调机"</f>
        <v>            空调机</v>
      </c>
      <c r="C20" s="35" t="str">
        <f>"A02061804"&amp;"  "&amp;"空调机"</f>
        <v>A02061804  空调机</v>
      </c>
      <c r="D20" s="38" t="s">
        <v>348</v>
      </c>
      <c r="E20" s="39">
        <v>1</v>
      </c>
      <c r="F20" s="37">
        <v>3500</v>
      </c>
      <c r="G20" s="36"/>
      <c r="H20" s="36"/>
      <c r="I20" s="36"/>
      <c r="J20" s="36"/>
      <c r="K20" s="36"/>
      <c r="L20" s="37">
        <v>3500</v>
      </c>
      <c r="M20" s="36"/>
      <c r="N20" s="36"/>
      <c r="O20" s="37">
        <v>3500</v>
      </c>
      <c r="P20" s="36"/>
      <c r="Q20" s="36"/>
    </row>
    <row r="21" ht="20.25" customHeight="1" spans="1:17">
      <c r="A21" s="23"/>
      <c r="B21" s="35" t="str">
        <f t="shared" ref="B21:B24" si="0">"            "&amp;"印刷费"</f>
        <v>            印刷费</v>
      </c>
      <c r="C21" s="35" t="str">
        <f t="shared" ref="C21:C24" si="1">"C2309019901"&amp;"  "&amp;"公文用纸、资料汇编、信封印刷服务"</f>
        <v>C2309019901  公文用纸、资料汇编、信封印刷服务</v>
      </c>
      <c r="D21" s="38" t="s">
        <v>350</v>
      </c>
      <c r="E21" s="39">
        <v>100</v>
      </c>
      <c r="F21" s="37">
        <v>20000</v>
      </c>
      <c r="G21" s="36"/>
      <c r="H21" s="36"/>
      <c r="I21" s="36"/>
      <c r="J21" s="36"/>
      <c r="K21" s="36"/>
      <c r="L21" s="37">
        <v>20000</v>
      </c>
      <c r="M21" s="36"/>
      <c r="N21" s="36"/>
      <c r="O21" s="37">
        <v>20000</v>
      </c>
      <c r="P21" s="36"/>
      <c r="Q21" s="36"/>
    </row>
    <row r="22" ht="20.25" customHeight="1" spans="1:17">
      <c r="A22" s="23"/>
      <c r="B22" s="35" t="str">
        <f t="shared" si="0"/>
        <v>            印刷费</v>
      </c>
      <c r="C22" s="35" t="str">
        <f t="shared" si="1"/>
        <v>C2309019901  公文用纸、资料汇编、信封印刷服务</v>
      </c>
      <c r="D22" s="38" t="s">
        <v>350</v>
      </c>
      <c r="E22" s="39">
        <v>100</v>
      </c>
      <c r="F22" s="37">
        <v>20000</v>
      </c>
      <c r="G22" s="36"/>
      <c r="H22" s="36"/>
      <c r="I22" s="36"/>
      <c r="J22" s="36"/>
      <c r="K22" s="36"/>
      <c r="L22" s="37">
        <v>20000</v>
      </c>
      <c r="M22" s="36"/>
      <c r="N22" s="36"/>
      <c r="O22" s="37">
        <v>20000</v>
      </c>
      <c r="P22" s="36"/>
      <c r="Q22" s="36"/>
    </row>
    <row r="23" ht="20.25" customHeight="1" spans="1:17">
      <c r="A23" s="23"/>
      <c r="B23" s="35" t="str">
        <f>"            "&amp;"票据打印机"</f>
        <v>            票据打印机</v>
      </c>
      <c r="C23" s="35" t="str">
        <f>"A02021006"&amp;"  "&amp;"票据打印机"</f>
        <v>A02021006  票据打印机</v>
      </c>
      <c r="D23" s="38" t="s">
        <v>348</v>
      </c>
      <c r="E23" s="39">
        <v>1</v>
      </c>
      <c r="F23" s="37">
        <v>5000</v>
      </c>
      <c r="G23" s="36"/>
      <c r="H23" s="36"/>
      <c r="I23" s="36"/>
      <c r="J23" s="36"/>
      <c r="K23" s="36"/>
      <c r="L23" s="37">
        <v>5000</v>
      </c>
      <c r="M23" s="36"/>
      <c r="N23" s="36"/>
      <c r="O23" s="37">
        <v>5000</v>
      </c>
      <c r="P23" s="36"/>
      <c r="Q23" s="36"/>
    </row>
    <row r="24" ht="20.25" customHeight="1" spans="1:17">
      <c r="A24" s="23"/>
      <c r="B24" s="35" t="str">
        <f t="shared" si="0"/>
        <v>            印刷费</v>
      </c>
      <c r="C24" s="35" t="str">
        <f t="shared" si="1"/>
        <v>C2309019901  公文用纸、资料汇编、信封印刷服务</v>
      </c>
      <c r="D24" s="38" t="s">
        <v>350</v>
      </c>
      <c r="E24" s="39">
        <v>75</v>
      </c>
      <c r="F24" s="37">
        <v>15000</v>
      </c>
      <c r="G24" s="36"/>
      <c r="H24" s="36"/>
      <c r="I24" s="36"/>
      <c r="J24" s="36"/>
      <c r="K24" s="36"/>
      <c r="L24" s="37">
        <v>15000</v>
      </c>
      <c r="M24" s="36"/>
      <c r="N24" s="36"/>
      <c r="O24" s="37">
        <v>15000</v>
      </c>
      <c r="P24" s="36"/>
      <c r="Q24" s="36"/>
    </row>
    <row r="25" ht="20.25" customHeight="1" spans="1:17">
      <c r="A25" s="23"/>
      <c r="B25" s="35" t="str">
        <f>"            "&amp;"空调机"</f>
        <v>            空调机</v>
      </c>
      <c r="C25" s="35" t="str">
        <f>"A02061804"&amp;"  "&amp;"空调机"</f>
        <v>A02061804  空调机</v>
      </c>
      <c r="D25" s="38" t="s">
        <v>348</v>
      </c>
      <c r="E25" s="39">
        <v>1</v>
      </c>
      <c r="F25" s="37">
        <v>3500</v>
      </c>
      <c r="G25" s="36"/>
      <c r="H25" s="36"/>
      <c r="I25" s="36"/>
      <c r="J25" s="36"/>
      <c r="K25" s="36"/>
      <c r="L25" s="37">
        <v>3500</v>
      </c>
      <c r="M25" s="36"/>
      <c r="N25" s="36"/>
      <c r="O25" s="37">
        <v>3500</v>
      </c>
      <c r="P25" s="36"/>
      <c r="Q25" s="36"/>
    </row>
    <row r="26" ht="20.25" customHeight="1" spans="1:17">
      <c r="A26" s="23"/>
      <c r="B26" s="35" t="str">
        <f>"            "&amp;"文件柜"</f>
        <v>            文件柜</v>
      </c>
      <c r="C26" s="35" t="str">
        <f>"A05010502"&amp;"  "&amp;"文件柜"</f>
        <v>A05010502  文件柜</v>
      </c>
      <c r="D26" s="38" t="s">
        <v>349</v>
      </c>
      <c r="E26" s="39">
        <v>5</v>
      </c>
      <c r="F26" s="37">
        <v>5000</v>
      </c>
      <c r="G26" s="36"/>
      <c r="H26" s="36"/>
      <c r="I26" s="36"/>
      <c r="J26" s="36"/>
      <c r="K26" s="36"/>
      <c r="L26" s="37">
        <v>5000</v>
      </c>
      <c r="M26" s="36"/>
      <c r="N26" s="36"/>
      <c r="O26" s="37">
        <v>5000</v>
      </c>
      <c r="P26" s="36"/>
      <c r="Q26" s="36"/>
    </row>
    <row r="27" ht="20.25" customHeight="1" spans="1:17">
      <c r="A27" s="23"/>
      <c r="B27" s="35" t="str">
        <f>"            "&amp;"便携式电脑"</f>
        <v>            便携式电脑</v>
      </c>
      <c r="C27" s="35" t="str">
        <f>"A02010108"&amp;"  "&amp;"便携式计算机"</f>
        <v>A02010108  便携式计算机</v>
      </c>
      <c r="D27" s="38" t="s">
        <v>348</v>
      </c>
      <c r="E27" s="39">
        <v>1</v>
      </c>
      <c r="F27" s="37">
        <v>17000</v>
      </c>
      <c r="G27" s="36"/>
      <c r="H27" s="36"/>
      <c r="I27" s="36"/>
      <c r="J27" s="36"/>
      <c r="K27" s="36"/>
      <c r="L27" s="37">
        <v>17000</v>
      </c>
      <c r="M27" s="36"/>
      <c r="N27" s="36"/>
      <c r="O27" s="37">
        <v>17000</v>
      </c>
      <c r="P27" s="36"/>
      <c r="Q27" s="36"/>
    </row>
    <row r="28" ht="20.25" customHeight="1" spans="1:17">
      <c r="A28" s="23"/>
      <c r="B28" s="35" t="str">
        <f>"            "&amp;"办公桌"</f>
        <v>            办公桌</v>
      </c>
      <c r="C28" s="35" t="str">
        <f>"A05010201"&amp;"  "&amp;"办公桌"</f>
        <v>A05010201  办公桌</v>
      </c>
      <c r="D28" s="38" t="s">
        <v>351</v>
      </c>
      <c r="E28" s="39">
        <v>2</v>
      </c>
      <c r="F28" s="37">
        <v>3000</v>
      </c>
      <c r="G28" s="36"/>
      <c r="H28" s="36"/>
      <c r="I28" s="36"/>
      <c r="J28" s="36"/>
      <c r="K28" s="36"/>
      <c r="L28" s="37">
        <v>3000</v>
      </c>
      <c r="M28" s="36"/>
      <c r="N28" s="36"/>
      <c r="O28" s="37">
        <v>3000</v>
      </c>
      <c r="P28" s="36"/>
      <c r="Q28" s="36"/>
    </row>
    <row r="29" ht="20.25" customHeight="1" spans="1:17">
      <c r="A29" s="23" t="s">
        <v>37</v>
      </c>
      <c r="B29" s="23"/>
      <c r="C29" s="23"/>
      <c r="D29" s="40"/>
      <c r="E29" s="40"/>
      <c r="F29" s="37">
        <v>142600</v>
      </c>
      <c r="G29" s="37">
        <v>40600</v>
      </c>
      <c r="H29" s="41">
        <v>40600</v>
      </c>
      <c r="I29" s="36"/>
      <c r="J29" s="36"/>
      <c r="K29" s="36"/>
      <c r="L29" s="37">
        <v>102000</v>
      </c>
      <c r="M29" s="36"/>
      <c r="N29" s="36"/>
      <c r="O29" s="37">
        <v>102000</v>
      </c>
      <c r="P29" s="36"/>
      <c r="Q29" s="36"/>
    </row>
  </sheetData>
  <mergeCells count="17">
    <mergeCell ref="A1:M1"/>
    <mergeCell ref="A2:Q2"/>
    <mergeCell ref="A3:M3"/>
    <mergeCell ref="G4:Q4"/>
    <mergeCell ref="L5:Q5"/>
    <mergeCell ref="A29:E2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1" sqref="A11"/>
    </sheetView>
  </sheetViews>
  <sheetFormatPr defaultColWidth="8.85321100917431" defaultRowHeight="15" customHeight="1"/>
  <cols>
    <col min="1" max="1" width="35.1376146788991" customWidth="1"/>
    <col min="2" max="2" width="28.2844036697248" customWidth="1"/>
    <col min="3" max="3" width="28.4128440366972" customWidth="1"/>
    <col min="4" max="4" width="16.2844036697248" customWidth="1"/>
    <col min="5" max="9" width="16.4128440366972" customWidth="1"/>
    <col min="10" max="14" width="16.2844036697248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352</v>
      </c>
    </row>
    <row r="2" ht="45" customHeight="1" spans="1:14">
      <c r="A2" s="29" t="s">
        <v>353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0.25" customHeight="1" spans="1:14">
      <c r="A3" s="18" t="s">
        <v>2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34</v>
      </c>
    </row>
    <row r="4" ht="27.15" customHeight="1" spans="1:14">
      <c r="A4" s="30" t="s">
        <v>338</v>
      </c>
      <c r="B4" s="30" t="s">
        <v>354</v>
      </c>
      <c r="C4" s="30" t="s">
        <v>355</v>
      </c>
      <c r="D4" s="30" t="s">
        <v>156</v>
      </c>
      <c r="E4" s="30"/>
      <c r="F4" s="30"/>
      <c r="G4" s="30"/>
      <c r="H4" s="30"/>
      <c r="I4" s="30"/>
      <c r="J4" s="30"/>
      <c r="K4" s="30"/>
      <c r="L4" s="30"/>
      <c r="M4" s="30"/>
      <c r="N4" s="30"/>
    </row>
    <row r="5" ht="23.4" customHeight="1" spans="1:14">
      <c r="A5" s="30" t="s">
        <v>344</v>
      </c>
      <c r="B5" s="30"/>
      <c r="C5" s="30" t="s">
        <v>356</v>
      </c>
      <c r="D5" s="30" t="s">
        <v>37</v>
      </c>
      <c r="E5" s="30" t="s">
        <v>40</v>
      </c>
      <c r="F5" s="30" t="s">
        <v>345</v>
      </c>
      <c r="G5" s="30" t="s">
        <v>346</v>
      </c>
      <c r="H5" s="30" t="s">
        <v>43</v>
      </c>
      <c r="I5" s="30" t="s">
        <v>347</v>
      </c>
      <c r="J5" s="30"/>
      <c r="K5" s="30"/>
      <c r="L5" s="30"/>
      <c r="M5" s="30"/>
      <c r="N5" s="30"/>
    </row>
    <row r="6" ht="28.65" customHeight="1" spans="1:14">
      <c r="A6" s="30"/>
      <c r="B6" s="30"/>
      <c r="C6" s="30"/>
      <c r="D6" s="30"/>
      <c r="E6" s="30" t="s">
        <v>39</v>
      </c>
      <c r="F6" s="30"/>
      <c r="G6" s="30"/>
      <c r="H6" s="30"/>
      <c r="I6" s="30" t="s">
        <v>39</v>
      </c>
      <c r="J6" s="30" t="s">
        <v>46</v>
      </c>
      <c r="K6" s="30" t="s">
        <v>47</v>
      </c>
      <c r="L6" s="33" t="s">
        <v>48</v>
      </c>
      <c r="M6" s="33" t="s">
        <v>49</v>
      </c>
      <c r="N6" s="33" t="s">
        <v>50</v>
      </c>
    </row>
    <row r="7" ht="20.25" customHeight="1" spans="1:14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ht="20.25" customHeight="1" spans="1:14">
      <c r="A8" s="22"/>
      <c r="B8" s="22"/>
      <c r="C8" s="2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ht="20.25" customHeight="1" spans="1:14">
      <c r="A9" s="22"/>
      <c r="B9" s="22"/>
      <c r="C9" s="2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ht="20.25" customHeight="1" spans="1:14">
      <c r="A10" s="23" t="s">
        <v>37</v>
      </c>
      <c r="B10" s="23"/>
      <c r="C10" s="2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customHeight="1" spans="1:1">
      <c r="A11" t="s">
        <v>357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9"/>
  <sheetViews>
    <sheetView showZeros="0" workbookViewId="0">
      <selection activeCell="A9" sqref="A9"/>
    </sheetView>
  </sheetViews>
  <sheetFormatPr defaultColWidth="8.85321100917431" defaultRowHeight="15" customHeight="1"/>
  <cols>
    <col min="1" max="1" width="37.1376146788991" customWidth="1"/>
    <col min="2" max="14" width="17.1376146788991" customWidth="1"/>
  </cols>
  <sheetData>
    <row r="1" ht="24.15" customHeight="1" spans="1:1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 t="s">
        <v>358</v>
      </c>
    </row>
    <row r="2" ht="45.15" customHeight="1" spans="1:14">
      <c r="A2" s="24" t="s">
        <v>359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75" customHeight="1" spans="1:14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 t="s">
        <v>34</v>
      </c>
    </row>
    <row r="4" ht="22.5" customHeight="1" spans="1:14">
      <c r="A4" s="27" t="s">
        <v>360</v>
      </c>
      <c r="B4" s="27" t="s">
        <v>156</v>
      </c>
      <c r="C4" s="27"/>
      <c r="D4" s="27"/>
      <c r="E4" s="27" t="s">
        <v>361</v>
      </c>
      <c r="F4" s="27"/>
      <c r="G4" s="27"/>
      <c r="H4" s="27"/>
      <c r="I4" s="27"/>
      <c r="J4" s="27"/>
      <c r="K4" s="27"/>
      <c r="L4" s="27"/>
      <c r="M4" s="27"/>
      <c r="N4" s="27"/>
    </row>
    <row r="5" ht="22.5" customHeight="1" spans="1:14">
      <c r="A5" s="27"/>
      <c r="B5" s="27" t="s">
        <v>37</v>
      </c>
      <c r="C5" s="27" t="s">
        <v>40</v>
      </c>
      <c r="D5" s="27" t="s">
        <v>345</v>
      </c>
      <c r="E5" s="28" t="s">
        <v>362</v>
      </c>
      <c r="F5" s="28" t="s">
        <v>363</v>
      </c>
      <c r="G5" s="28" t="s">
        <v>364</v>
      </c>
      <c r="H5" s="28" t="s">
        <v>365</v>
      </c>
      <c r="I5" s="28" t="s">
        <v>366</v>
      </c>
      <c r="J5" s="28" t="s">
        <v>367</v>
      </c>
      <c r="K5" s="28" t="s">
        <v>368</v>
      </c>
      <c r="L5" s="28" t="s">
        <v>369</v>
      </c>
      <c r="M5" s="28" t="s">
        <v>370</v>
      </c>
      <c r="N5" s="28" t="s">
        <v>371</v>
      </c>
    </row>
    <row r="6" ht="18.75" customHeight="1" spans="1:14">
      <c r="A6" s="27" t="s">
        <v>51</v>
      </c>
      <c r="B6" s="27" t="s">
        <v>52</v>
      </c>
      <c r="C6" s="27" t="s">
        <v>53</v>
      </c>
      <c r="D6" s="27" t="s">
        <v>54</v>
      </c>
      <c r="E6" s="27" t="s">
        <v>55</v>
      </c>
      <c r="F6" s="27" t="s">
        <v>56</v>
      </c>
      <c r="G6" s="27" t="s">
        <v>57</v>
      </c>
      <c r="H6" s="27" t="s">
        <v>58</v>
      </c>
      <c r="I6" s="27" t="s">
        <v>59</v>
      </c>
      <c r="J6" s="27" t="s">
        <v>76</v>
      </c>
      <c r="K6" s="27" t="s">
        <v>372</v>
      </c>
      <c r="L6" s="27" t="s">
        <v>373</v>
      </c>
      <c r="M6" s="27" t="s">
        <v>374</v>
      </c>
      <c r="N6" s="27" t="s">
        <v>375</v>
      </c>
    </row>
    <row r="7" ht="18.75" customHeight="1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ht="18.75" customHeight="1" spans="1:14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customHeight="1" spans="1:1">
      <c r="A9" t="s">
        <v>376</v>
      </c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8.85321100917431" defaultRowHeight="15" customHeight="1" outlineLevelRow="7"/>
  <cols>
    <col min="1" max="10" width="28.5779816513761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377</v>
      </c>
    </row>
    <row r="2" ht="52.05" customHeight="1" spans="1:10">
      <c r="A2" s="24" t="s">
        <v>378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">
        <v>2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265</v>
      </c>
      <c r="B4" s="21" t="s">
        <v>266</v>
      </c>
      <c r="C4" s="21" t="s">
        <v>267</v>
      </c>
      <c r="D4" s="21" t="s">
        <v>268</v>
      </c>
      <c r="E4" s="21" t="s">
        <v>269</v>
      </c>
      <c r="F4" s="21" t="s">
        <v>270</v>
      </c>
      <c r="G4" s="21" t="s">
        <v>271</v>
      </c>
      <c r="H4" s="21" t="s">
        <v>272</v>
      </c>
      <c r="I4" s="21" t="s">
        <v>273</v>
      </c>
      <c r="J4" s="21" t="s">
        <v>274</v>
      </c>
    </row>
    <row r="5" ht="18.75" customHeight="1" spans="1:10">
      <c r="A5" s="21" t="s">
        <v>51</v>
      </c>
      <c r="B5" s="21" t="s">
        <v>52</v>
      </c>
      <c r="C5" s="21" t="s">
        <v>53</v>
      </c>
      <c r="D5" s="21" t="s">
        <v>54</v>
      </c>
      <c r="E5" s="21" t="s">
        <v>55</v>
      </c>
      <c r="F5" s="21" t="s">
        <v>56</v>
      </c>
      <c r="G5" s="21" t="s">
        <v>57</v>
      </c>
      <c r="H5" s="21" t="s">
        <v>58</v>
      </c>
      <c r="I5" s="21" t="s">
        <v>59</v>
      </c>
      <c r="J5" s="21" t="s">
        <v>76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">
      <c r="A8" t="s">
        <v>379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C14" sqref="C14"/>
    </sheetView>
  </sheetViews>
  <sheetFormatPr defaultColWidth="8.85321100917431" defaultRowHeight="15" customHeight="1" outlineLevelRow="7" outlineLevelCol="7"/>
  <cols>
    <col min="1" max="8" width="28.5779816513761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380</v>
      </c>
    </row>
    <row r="2" ht="41.4" customHeight="1" spans="1:8">
      <c r="A2" s="20" t="s">
        <v>381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">
        <v>2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149</v>
      </c>
      <c r="B4" s="21" t="s">
        <v>382</v>
      </c>
      <c r="C4" s="21" t="s">
        <v>383</v>
      </c>
      <c r="D4" s="21" t="s">
        <v>384</v>
      </c>
      <c r="E4" s="21" t="s">
        <v>341</v>
      </c>
      <c r="F4" s="21" t="s">
        <v>385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342</v>
      </c>
      <c r="G5" s="21" t="s">
        <v>386</v>
      </c>
      <c r="H5" s="21" t="s">
        <v>387</v>
      </c>
    </row>
    <row r="6" ht="18.75" customHeight="1" spans="1:8">
      <c r="A6" s="21" t="s">
        <v>51</v>
      </c>
      <c r="B6" s="21" t="s">
        <v>52</v>
      </c>
      <c r="C6" s="21" t="s">
        <v>53</v>
      </c>
      <c r="D6" s="21" t="s">
        <v>54</v>
      </c>
      <c r="E6" s="21" t="s">
        <v>55</v>
      </c>
      <c r="F6" s="21" t="s">
        <v>56</v>
      </c>
      <c r="G6" s="21" t="s">
        <v>57</v>
      </c>
      <c r="H6" s="21" t="s">
        <v>58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1">
      <c r="A8" t="s">
        <v>388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8.85321100917431" defaultRowHeight="15" customHeight="1"/>
  <cols>
    <col min="1" max="1" width="21.4220183486239" customWidth="1"/>
    <col min="2" max="3" width="35.7064220183486" customWidth="1"/>
    <col min="4" max="4" width="17.1376146788991" customWidth="1"/>
    <col min="5" max="5" width="28.5779816513761" customWidth="1"/>
    <col min="6" max="6" width="17.1376146788991" customWidth="1"/>
    <col min="7" max="7" width="28.5779816513761" customWidth="1"/>
    <col min="8" max="11" width="14.2844036697248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389</v>
      </c>
    </row>
    <row r="2" ht="45" customHeight="1" spans="1:11">
      <c r="A2" s="3" t="s">
        <v>390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">
        <v>2</v>
      </c>
      <c r="B3" s="4"/>
      <c r="C3" s="4"/>
      <c r="D3" s="4"/>
      <c r="E3" s="4"/>
      <c r="F3" s="4"/>
      <c r="G3" s="4"/>
      <c r="H3" s="5"/>
      <c r="I3" s="5"/>
      <c r="J3" s="5"/>
      <c r="K3" s="5" t="s">
        <v>34</v>
      </c>
    </row>
    <row r="4" ht="18.75" customHeight="1" spans="1:11">
      <c r="A4" s="12" t="s">
        <v>246</v>
      </c>
      <c r="B4" s="12" t="s">
        <v>151</v>
      </c>
      <c r="C4" s="12" t="s">
        <v>247</v>
      </c>
      <c r="D4" s="12" t="s">
        <v>152</v>
      </c>
      <c r="E4" s="12" t="s">
        <v>153</v>
      </c>
      <c r="F4" s="12" t="s">
        <v>248</v>
      </c>
      <c r="G4" s="12" t="s">
        <v>155</v>
      </c>
      <c r="H4" s="12" t="s">
        <v>37</v>
      </c>
      <c r="I4" s="12" t="s">
        <v>391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40</v>
      </c>
      <c r="J5" s="12" t="s">
        <v>41</v>
      </c>
      <c r="K5" s="12" t="s">
        <v>42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51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37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">
      <c r="A11" t="s">
        <v>392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E15" sqref="E15"/>
    </sheetView>
  </sheetViews>
  <sheetFormatPr defaultColWidth="8.85321100917431" defaultRowHeight="15" customHeight="1" outlineLevelCol="6"/>
  <cols>
    <col min="1" max="1" width="35.7064220183486" customWidth="1"/>
    <col min="2" max="2" width="21.4220183486239" customWidth="1"/>
    <col min="3" max="3" width="35.7064220183486" customWidth="1"/>
    <col min="4" max="4" width="21.4220183486239" customWidth="1"/>
    <col min="5" max="7" width="17.1376146788991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393</v>
      </c>
    </row>
    <row r="2" ht="45" customHeight="1" spans="1:7">
      <c r="A2" s="3" t="s">
        <v>394</v>
      </c>
      <c r="B2" s="3"/>
      <c r="C2" s="3"/>
      <c r="D2" s="3"/>
      <c r="E2" s="3"/>
      <c r="F2" s="3"/>
      <c r="G2" s="3"/>
    </row>
    <row r="3" ht="24.15" customHeight="1" spans="1:7">
      <c r="A3" s="4" t="s">
        <v>2</v>
      </c>
      <c r="B3" s="4"/>
      <c r="C3" s="4"/>
      <c r="D3" s="4"/>
      <c r="E3" s="5"/>
      <c r="F3" s="5"/>
      <c r="G3" s="5" t="s">
        <v>34</v>
      </c>
    </row>
    <row r="4" ht="18.75" customHeight="1" spans="1:7">
      <c r="A4" s="6" t="s">
        <v>247</v>
      </c>
      <c r="B4" s="6" t="s">
        <v>246</v>
      </c>
      <c r="C4" s="6" t="s">
        <v>151</v>
      </c>
      <c r="D4" s="6" t="s">
        <v>395</v>
      </c>
      <c r="E4" s="6" t="s">
        <v>40</v>
      </c>
      <c r="F4" s="6"/>
      <c r="G4" s="6"/>
    </row>
    <row r="5" ht="18.75" customHeight="1" spans="1:7">
      <c r="A5" s="6"/>
      <c r="B5" s="6"/>
      <c r="C5" s="6"/>
      <c r="D5" s="6"/>
      <c r="E5" s="6">
        <v>2025</v>
      </c>
      <c r="F5" s="6">
        <v>2026</v>
      </c>
      <c r="G5" s="6">
        <v>2027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51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61</v>
      </c>
      <c r="B8" s="8" t="s">
        <v>252</v>
      </c>
      <c r="C8" s="9" t="s">
        <v>258</v>
      </c>
      <c r="D8" s="8" t="s">
        <v>396</v>
      </c>
      <c r="E8" s="10">
        <v>201300</v>
      </c>
      <c r="F8" s="10">
        <v>201300</v>
      </c>
      <c r="G8" s="10"/>
    </row>
    <row r="9" ht="20.25" customHeight="1" spans="1:7">
      <c r="A9" s="8" t="s">
        <v>61</v>
      </c>
      <c r="B9" s="8" t="s">
        <v>261</v>
      </c>
      <c r="C9" s="8" t="s">
        <v>260</v>
      </c>
      <c r="D9" s="8" t="s">
        <v>396</v>
      </c>
      <c r="E9" s="10"/>
      <c r="F9" s="10">
        <v>657050</v>
      </c>
      <c r="G9" s="10">
        <v>899000</v>
      </c>
    </row>
    <row r="10" ht="20.25" customHeight="1" spans="1:7">
      <c r="A10" s="8" t="s">
        <v>61</v>
      </c>
      <c r="B10" s="8" t="s">
        <v>252</v>
      </c>
      <c r="C10" s="8" t="s">
        <v>251</v>
      </c>
      <c r="D10" s="8" t="s">
        <v>396</v>
      </c>
      <c r="E10" s="10">
        <v>500000</v>
      </c>
      <c r="F10" s="10">
        <v>500000</v>
      </c>
      <c r="G10" s="10"/>
    </row>
    <row r="11" ht="20.25" customHeight="1" spans="1:7">
      <c r="A11" s="11" t="s">
        <v>37</v>
      </c>
      <c r="B11" s="11"/>
      <c r="C11" s="11"/>
      <c r="D11" s="11"/>
      <c r="E11" s="10">
        <v>701300</v>
      </c>
      <c r="F11" s="10">
        <v>1358350</v>
      </c>
      <c r="G11" s="10">
        <v>899000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A1" sqref="A1"/>
    </sheetView>
  </sheetViews>
  <sheetFormatPr defaultColWidth="8.85321100917431" defaultRowHeight="15" customHeight="1"/>
  <cols>
    <col min="1" max="1" width="25.2752293577982" customWidth="1"/>
    <col min="2" max="2" width="29.9816513761468" customWidth="1"/>
    <col min="3" max="19" width="17.1376146788991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32</v>
      </c>
    </row>
    <row r="2" ht="37.5" customHeight="1" spans="1:19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">
        <v>2</v>
      </c>
      <c r="B3" s="4"/>
      <c r="C3" s="4"/>
      <c r="D3" s="4"/>
      <c r="E3" s="55"/>
      <c r="F3" s="55"/>
      <c r="G3" s="55"/>
      <c r="H3" s="55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34</v>
      </c>
    </row>
    <row r="4" ht="18.75" customHeight="1" spans="1:19">
      <c r="A4" s="12" t="s">
        <v>35</v>
      </c>
      <c r="B4" s="73" t="s">
        <v>36</v>
      </c>
      <c r="C4" s="73" t="s">
        <v>37</v>
      </c>
      <c r="D4" s="73" t="s">
        <v>38</v>
      </c>
      <c r="E4" s="73"/>
      <c r="F4" s="73"/>
      <c r="G4" s="73"/>
      <c r="H4" s="73"/>
      <c r="I4" s="73"/>
      <c r="J4" s="76"/>
      <c r="K4" s="76"/>
      <c r="L4" s="76"/>
      <c r="M4" s="76"/>
      <c r="N4" s="76"/>
      <c r="O4" s="73" t="s">
        <v>25</v>
      </c>
      <c r="P4" s="73"/>
      <c r="Q4" s="73"/>
      <c r="R4" s="73"/>
      <c r="S4" s="73"/>
    </row>
    <row r="5" ht="18.75" customHeight="1" spans="1:19">
      <c r="A5" s="12"/>
      <c r="B5" s="73"/>
      <c r="C5" s="73"/>
      <c r="D5" s="74" t="s">
        <v>39</v>
      </c>
      <c r="E5" s="74" t="s">
        <v>40</v>
      </c>
      <c r="F5" s="74" t="s">
        <v>41</v>
      </c>
      <c r="G5" s="74" t="s">
        <v>42</v>
      </c>
      <c r="H5" s="74" t="s">
        <v>43</v>
      </c>
      <c r="I5" s="77" t="s">
        <v>44</v>
      </c>
      <c r="J5" s="78"/>
      <c r="K5" s="78"/>
      <c r="L5" s="78"/>
      <c r="M5" s="78"/>
      <c r="N5" s="78"/>
      <c r="O5" s="77" t="s">
        <v>39</v>
      </c>
      <c r="P5" s="77" t="s">
        <v>40</v>
      </c>
      <c r="Q5" s="77" t="s">
        <v>41</v>
      </c>
      <c r="R5" s="77" t="s">
        <v>42</v>
      </c>
      <c r="S5" s="74" t="s">
        <v>45</v>
      </c>
    </row>
    <row r="6" ht="18.75" customHeight="1" spans="1:19">
      <c r="A6" s="12"/>
      <c r="B6" s="73"/>
      <c r="C6" s="73"/>
      <c r="D6" s="74"/>
      <c r="E6" s="74"/>
      <c r="F6" s="74"/>
      <c r="G6" s="74"/>
      <c r="H6" s="74"/>
      <c r="I6" s="77" t="s">
        <v>39</v>
      </c>
      <c r="J6" s="77" t="s">
        <v>46</v>
      </c>
      <c r="K6" s="77" t="s">
        <v>47</v>
      </c>
      <c r="L6" s="77" t="s">
        <v>48</v>
      </c>
      <c r="M6" s="77" t="s">
        <v>49</v>
      </c>
      <c r="N6" s="77" t="s">
        <v>50</v>
      </c>
      <c r="O6" s="77"/>
      <c r="P6" s="77"/>
      <c r="Q6" s="77"/>
      <c r="R6" s="77"/>
      <c r="S6" s="74"/>
    </row>
    <row r="7" ht="18.75" customHeight="1" spans="1:19">
      <c r="A7" s="75" t="s">
        <v>51</v>
      </c>
      <c r="B7" s="13" t="s">
        <v>52</v>
      </c>
      <c r="C7" s="13" t="s">
        <v>53</v>
      </c>
      <c r="D7" s="13" t="s">
        <v>54</v>
      </c>
      <c r="E7" s="75" t="s">
        <v>55</v>
      </c>
      <c r="F7" s="13" t="s">
        <v>56</v>
      </c>
      <c r="G7" s="13" t="s">
        <v>57</v>
      </c>
      <c r="H7" s="75" t="s">
        <v>58</v>
      </c>
      <c r="I7" s="13" t="s">
        <v>59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60</v>
      </c>
      <c r="B8" s="15" t="s">
        <v>61</v>
      </c>
      <c r="C8" s="16">
        <v>8017030.1</v>
      </c>
      <c r="D8" s="16">
        <v>7517030.1</v>
      </c>
      <c r="E8" s="16">
        <v>7517030.1</v>
      </c>
      <c r="F8" s="16"/>
      <c r="G8" s="16"/>
      <c r="H8" s="16"/>
      <c r="I8" s="16">
        <v>500000</v>
      </c>
      <c r="J8" s="16"/>
      <c r="K8" s="16"/>
      <c r="L8" s="16">
        <v>500000</v>
      </c>
      <c r="M8" s="16"/>
      <c r="N8" s="16"/>
      <c r="O8" s="16"/>
      <c r="P8" s="16"/>
      <c r="Q8" s="16"/>
      <c r="R8" s="16"/>
      <c r="S8" s="16"/>
    </row>
    <row r="9" ht="20.25" customHeight="1" spans="1:19">
      <c r="A9" s="66" t="s">
        <v>62</v>
      </c>
      <c r="B9" s="66" t="s">
        <v>61</v>
      </c>
      <c r="C9" s="16">
        <v>8017030.1</v>
      </c>
      <c r="D9" s="16">
        <v>7517030.1</v>
      </c>
      <c r="E9" s="16">
        <v>7517030.1</v>
      </c>
      <c r="F9" s="16"/>
      <c r="G9" s="16"/>
      <c r="H9" s="16"/>
      <c r="I9" s="16">
        <v>500000</v>
      </c>
      <c r="J9" s="16"/>
      <c r="K9" s="16"/>
      <c r="L9" s="16">
        <v>500000</v>
      </c>
      <c r="M9" s="16"/>
      <c r="N9" s="16"/>
      <c r="O9" s="22"/>
      <c r="P9" s="22"/>
      <c r="Q9" s="22"/>
      <c r="R9" s="22"/>
      <c r="S9" s="22"/>
    </row>
    <row r="10" ht="20.25" customHeight="1" spans="1:19">
      <c r="A10" s="48" t="s">
        <v>37</v>
      </c>
      <c r="B10" s="48"/>
      <c r="C10" s="16">
        <v>8017030.1</v>
      </c>
      <c r="D10" s="16">
        <v>7517030.1</v>
      </c>
      <c r="E10" s="16">
        <v>7517030.1</v>
      </c>
      <c r="F10" s="16"/>
      <c r="G10" s="16"/>
      <c r="H10" s="16"/>
      <c r="I10" s="16">
        <v>500000</v>
      </c>
      <c r="J10" s="16"/>
      <c r="K10" s="16"/>
      <c r="L10" s="16">
        <v>500000</v>
      </c>
      <c r="M10" s="16"/>
      <c r="N10" s="16"/>
      <c r="O10" s="16"/>
      <c r="P10" s="16"/>
      <c r="Q10" s="16"/>
      <c r="R10" s="16"/>
      <c r="S10" s="16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topLeftCell="A2" workbookViewId="0">
      <selection activeCell="A23" sqref="$A23:$XFD23"/>
    </sheetView>
  </sheetViews>
  <sheetFormatPr defaultColWidth="8.85321100917431" defaultRowHeight="15" customHeight="1"/>
  <cols>
    <col min="1" max="1" width="21.5504587155963" customWidth="1"/>
    <col min="2" max="2" width="28.5779816513761" customWidth="1"/>
    <col min="3" max="15" width="17.1376146788991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63</v>
      </c>
    </row>
    <row r="2" ht="37.5" customHeight="1" spans="1:15">
      <c r="A2" s="3" t="s">
        <v>64</v>
      </c>
      <c r="B2" s="3"/>
      <c r="C2" s="3"/>
      <c r="D2" s="3"/>
      <c r="E2" s="3"/>
      <c r="F2" s="3"/>
      <c r="G2" s="3"/>
      <c r="H2" s="3"/>
      <c r="I2" s="3"/>
      <c r="J2" s="3"/>
      <c r="K2" s="54"/>
      <c r="L2" s="54"/>
      <c r="M2" s="54"/>
      <c r="N2" s="54"/>
      <c r="O2" s="54"/>
    </row>
    <row r="3" ht="18.75" customHeight="1" spans="1:15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2"/>
      <c r="K3" s="2"/>
      <c r="L3" s="2"/>
      <c r="M3" s="2"/>
      <c r="N3" s="2"/>
      <c r="O3" s="2" t="s">
        <v>34</v>
      </c>
    </row>
    <row r="4" ht="18.75" customHeight="1" spans="1:15">
      <c r="A4" s="12" t="s">
        <v>65</v>
      </c>
      <c r="B4" s="12" t="s">
        <v>66</v>
      </c>
      <c r="C4" s="28" t="s">
        <v>37</v>
      </c>
      <c r="D4" s="28" t="s">
        <v>40</v>
      </c>
      <c r="E4" s="28"/>
      <c r="F4" s="28"/>
      <c r="G4" s="12" t="s">
        <v>41</v>
      </c>
      <c r="H4" s="28" t="s">
        <v>42</v>
      </c>
      <c r="I4" s="12" t="s">
        <v>67</v>
      </c>
      <c r="J4" s="28" t="s">
        <v>68</v>
      </c>
      <c r="K4" s="28"/>
      <c r="L4" s="28"/>
      <c r="M4" s="28"/>
      <c r="N4" s="28"/>
      <c r="O4" s="28"/>
    </row>
    <row r="5" ht="18.75" customHeight="1" spans="1:15">
      <c r="A5" s="12"/>
      <c r="B5" s="12"/>
      <c r="C5" s="28"/>
      <c r="D5" s="28" t="s">
        <v>39</v>
      </c>
      <c r="E5" s="28" t="s">
        <v>69</v>
      </c>
      <c r="F5" s="28" t="s">
        <v>70</v>
      </c>
      <c r="G5" s="12"/>
      <c r="H5" s="28"/>
      <c r="I5" s="12"/>
      <c r="J5" s="28" t="s">
        <v>39</v>
      </c>
      <c r="K5" s="28" t="s">
        <v>71</v>
      </c>
      <c r="L5" s="13" t="s">
        <v>72</v>
      </c>
      <c r="M5" s="13" t="s">
        <v>73</v>
      </c>
      <c r="N5" s="13" t="s">
        <v>74</v>
      </c>
      <c r="O5" s="13" t="s">
        <v>75</v>
      </c>
    </row>
    <row r="6" ht="18.75" customHeight="1" spans="1:15">
      <c r="A6" s="13" t="s">
        <v>51</v>
      </c>
      <c r="B6" s="13" t="s">
        <v>52</v>
      </c>
      <c r="C6" s="13" t="s">
        <v>53</v>
      </c>
      <c r="D6" s="13" t="s">
        <v>54</v>
      </c>
      <c r="E6" s="13" t="s">
        <v>55</v>
      </c>
      <c r="F6" s="13" t="s">
        <v>56</v>
      </c>
      <c r="G6" s="13" t="s">
        <v>57</v>
      </c>
      <c r="H6" s="13" t="s">
        <v>58</v>
      </c>
      <c r="I6" s="13" t="s">
        <v>59</v>
      </c>
      <c r="J6" s="13" t="s">
        <v>76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77</v>
      </c>
      <c r="B7" s="15" t="s">
        <v>78</v>
      </c>
      <c r="C7" s="16">
        <v>5892617.92</v>
      </c>
      <c r="D7" s="16">
        <v>5392617.92</v>
      </c>
      <c r="E7" s="16">
        <v>4534267.92</v>
      </c>
      <c r="F7" s="16">
        <v>858350</v>
      </c>
      <c r="G7" s="16"/>
      <c r="H7" s="16"/>
      <c r="I7" s="16"/>
      <c r="J7" s="16">
        <v>500000</v>
      </c>
      <c r="K7" s="16"/>
      <c r="L7" s="16"/>
      <c r="M7" s="16">
        <v>500000</v>
      </c>
      <c r="N7" s="16"/>
      <c r="O7" s="16"/>
    </row>
    <row r="8" ht="20.25" customHeight="1" spans="1:15">
      <c r="A8" s="66" t="s">
        <v>79</v>
      </c>
      <c r="B8" s="66" t="s">
        <v>80</v>
      </c>
      <c r="C8" s="16">
        <v>5892617.92</v>
      </c>
      <c r="D8" s="16">
        <v>5392617.92</v>
      </c>
      <c r="E8" s="16">
        <v>4534267.92</v>
      </c>
      <c r="F8" s="16">
        <v>858350</v>
      </c>
      <c r="G8" s="16"/>
      <c r="H8" s="16"/>
      <c r="I8" s="16"/>
      <c r="J8" s="16">
        <v>500000</v>
      </c>
      <c r="K8" s="16"/>
      <c r="L8" s="16"/>
      <c r="M8" s="16">
        <v>500000</v>
      </c>
      <c r="N8" s="16"/>
      <c r="O8" s="16"/>
    </row>
    <row r="9" ht="20.25" customHeight="1" spans="1:15">
      <c r="A9" s="67" t="s">
        <v>81</v>
      </c>
      <c r="B9" s="67" t="s">
        <v>82</v>
      </c>
      <c r="C9" s="16">
        <v>4699267.92</v>
      </c>
      <c r="D9" s="16">
        <v>4534267.92</v>
      </c>
      <c r="E9" s="16">
        <v>4534267.92</v>
      </c>
      <c r="F9" s="16"/>
      <c r="G9" s="16"/>
      <c r="H9" s="16"/>
      <c r="I9" s="16"/>
      <c r="J9" s="16">
        <v>165000</v>
      </c>
      <c r="K9" s="16"/>
      <c r="L9" s="16"/>
      <c r="M9" s="16">
        <v>165000</v>
      </c>
      <c r="N9" s="16"/>
      <c r="O9" s="16"/>
    </row>
    <row r="10" ht="20.25" customHeight="1" spans="1:15">
      <c r="A10" s="67" t="s">
        <v>83</v>
      </c>
      <c r="B10" s="67" t="s">
        <v>84</v>
      </c>
      <c r="C10" s="16">
        <v>128000</v>
      </c>
      <c r="D10" s="16"/>
      <c r="E10" s="16"/>
      <c r="F10" s="16"/>
      <c r="G10" s="16"/>
      <c r="H10" s="16"/>
      <c r="I10" s="16"/>
      <c r="J10" s="16">
        <v>128000</v>
      </c>
      <c r="K10" s="16"/>
      <c r="L10" s="16"/>
      <c r="M10" s="16">
        <v>128000</v>
      </c>
      <c r="N10" s="16"/>
      <c r="O10" s="16"/>
    </row>
    <row r="11" ht="20.25" customHeight="1" spans="1:15">
      <c r="A11" s="67" t="s">
        <v>85</v>
      </c>
      <c r="B11" s="67" t="s">
        <v>86</v>
      </c>
      <c r="C11" s="16">
        <v>864050</v>
      </c>
      <c r="D11" s="16">
        <v>657050</v>
      </c>
      <c r="E11" s="16"/>
      <c r="F11" s="16">
        <v>657050</v>
      </c>
      <c r="G11" s="16"/>
      <c r="H11" s="16"/>
      <c r="I11" s="16"/>
      <c r="J11" s="16">
        <v>207000</v>
      </c>
      <c r="K11" s="16"/>
      <c r="L11" s="16"/>
      <c r="M11" s="16">
        <v>207000</v>
      </c>
      <c r="N11" s="16"/>
      <c r="O11" s="16"/>
    </row>
    <row r="12" ht="20.25" customHeight="1" spans="1:15">
      <c r="A12" s="67" t="s">
        <v>87</v>
      </c>
      <c r="B12" s="67" t="s">
        <v>88</v>
      </c>
      <c r="C12" s="16">
        <v>201300</v>
      </c>
      <c r="D12" s="16">
        <v>201300</v>
      </c>
      <c r="E12" s="16"/>
      <c r="F12" s="16">
        <v>201300</v>
      </c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15" t="s">
        <v>89</v>
      </c>
      <c r="B13" s="15" t="s">
        <v>90</v>
      </c>
      <c r="C13" s="16">
        <v>1151520.8</v>
      </c>
      <c r="D13" s="16">
        <v>1151520.8</v>
      </c>
      <c r="E13" s="16">
        <v>1151520.8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6" t="s">
        <v>91</v>
      </c>
      <c r="B14" s="66" t="s">
        <v>92</v>
      </c>
      <c r="C14" s="16">
        <v>1151520.8</v>
      </c>
      <c r="D14" s="16">
        <v>1151520.8</v>
      </c>
      <c r="E14" s="16">
        <v>1151520.8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7" t="s">
        <v>93</v>
      </c>
      <c r="B15" s="67" t="s">
        <v>94</v>
      </c>
      <c r="C15" s="16">
        <v>52800</v>
      </c>
      <c r="D15" s="16">
        <v>52800</v>
      </c>
      <c r="E15" s="16">
        <v>52800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7" t="s">
        <v>95</v>
      </c>
      <c r="B16" s="67" t="s">
        <v>96</v>
      </c>
      <c r="C16" s="16">
        <v>558720.8</v>
      </c>
      <c r="D16" s="16">
        <v>558720.8</v>
      </c>
      <c r="E16" s="16">
        <v>558720.8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7" t="s">
        <v>97</v>
      </c>
      <c r="B17" s="67" t="s">
        <v>98</v>
      </c>
      <c r="C17" s="16">
        <v>540000</v>
      </c>
      <c r="D17" s="16">
        <v>540000</v>
      </c>
      <c r="E17" s="16">
        <v>540000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15" t="s">
        <v>99</v>
      </c>
      <c r="B18" s="15" t="s">
        <v>100</v>
      </c>
      <c r="C18" s="16">
        <v>528279.38</v>
      </c>
      <c r="D18" s="16">
        <v>528279.38</v>
      </c>
      <c r="E18" s="16">
        <v>528279.38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6" t="s">
        <v>101</v>
      </c>
      <c r="B19" s="66" t="s">
        <v>102</v>
      </c>
      <c r="C19" s="16">
        <v>528279.38</v>
      </c>
      <c r="D19" s="16">
        <v>528279.38</v>
      </c>
      <c r="E19" s="16">
        <v>528279.38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7" t="s">
        <v>103</v>
      </c>
      <c r="B20" s="67" t="s">
        <v>104</v>
      </c>
      <c r="C20" s="16">
        <v>55737.82</v>
      </c>
      <c r="D20" s="16">
        <v>55737.82</v>
      </c>
      <c r="E20" s="16">
        <v>55737.82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7" t="s">
        <v>105</v>
      </c>
      <c r="B21" s="67" t="s">
        <v>106</v>
      </c>
      <c r="C21" s="16">
        <v>234098.6</v>
      </c>
      <c r="D21" s="16">
        <v>234098.6</v>
      </c>
      <c r="E21" s="16">
        <v>234098.6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67" t="s">
        <v>107</v>
      </c>
      <c r="B22" s="67" t="s">
        <v>108</v>
      </c>
      <c r="C22" s="16">
        <v>206996.93</v>
      </c>
      <c r="D22" s="16">
        <v>206996.93</v>
      </c>
      <c r="E22" s="16">
        <v>206996.93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67" t="s">
        <v>109</v>
      </c>
      <c r="B23" s="67" t="s">
        <v>110</v>
      </c>
      <c r="C23" s="16">
        <v>31446.03</v>
      </c>
      <c r="D23" s="16">
        <v>31446.03</v>
      </c>
      <c r="E23" s="16">
        <v>31446.03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15" t="s">
        <v>111</v>
      </c>
      <c r="B24" s="15" t="s">
        <v>112</v>
      </c>
      <c r="C24" s="16">
        <v>444612</v>
      </c>
      <c r="D24" s="16">
        <v>444612</v>
      </c>
      <c r="E24" s="16">
        <v>444612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66" t="s">
        <v>113</v>
      </c>
      <c r="B25" s="66" t="s">
        <v>114</v>
      </c>
      <c r="C25" s="16">
        <v>444612</v>
      </c>
      <c r="D25" s="16">
        <v>444612</v>
      </c>
      <c r="E25" s="16">
        <v>444612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ht="20.25" customHeight="1" spans="1:15">
      <c r="A26" s="67" t="s">
        <v>115</v>
      </c>
      <c r="B26" s="67" t="s">
        <v>116</v>
      </c>
      <c r="C26" s="16">
        <v>444612</v>
      </c>
      <c r="D26" s="16">
        <v>444612</v>
      </c>
      <c r="E26" s="16">
        <v>444612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ht="20.25" customHeight="1" spans="1:15">
      <c r="A27" s="48" t="s">
        <v>117</v>
      </c>
      <c r="B27" s="48"/>
      <c r="C27" s="16">
        <v>8017030.1</v>
      </c>
      <c r="D27" s="16">
        <v>7517030.1</v>
      </c>
      <c r="E27" s="16">
        <v>6658680.1</v>
      </c>
      <c r="F27" s="16">
        <v>858350</v>
      </c>
      <c r="G27" s="16"/>
      <c r="H27" s="16"/>
      <c r="I27" s="16"/>
      <c r="J27" s="16">
        <v>500000</v>
      </c>
      <c r="K27" s="16"/>
      <c r="L27" s="16"/>
      <c r="M27" s="16">
        <v>500000</v>
      </c>
      <c r="N27" s="16"/>
      <c r="O27" s="16"/>
    </row>
  </sheetData>
  <mergeCells count="11">
    <mergeCell ref="A2:O2"/>
    <mergeCell ref="A3:I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8.85321100917431" defaultRowHeight="15" customHeight="1" outlineLevelCol="3"/>
  <cols>
    <col min="1" max="4" width="35.7064220183486" customWidth="1"/>
  </cols>
  <sheetData>
    <row r="1" ht="18.75" customHeight="1" spans="1:4">
      <c r="A1" s="1"/>
      <c r="B1" s="1"/>
      <c r="C1" s="1"/>
      <c r="D1" s="5" t="s">
        <v>118</v>
      </c>
    </row>
    <row r="2" ht="45" customHeight="1" spans="1:4">
      <c r="A2" s="3" t="s">
        <v>119</v>
      </c>
      <c r="B2" s="3"/>
      <c r="C2" s="3"/>
      <c r="D2" s="3"/>
    </row>
    <row r="3" ht="18.75" customHeight="1" spans="1:4">
      <c r="A3" s="4" t="s">
        <v>2</v>
      </c>
      <c r="B3" s="4"/>
      <c r="C3" s="68"/>
      <c r="D3" s="5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120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121</v>
      </c>
      <c r="B7" s="16">
        <v>7517030.1</v>
      </c>
      <c r="C7" s="14" t="s">
        <v>122</v>
      </c>
      <c r="D7" s="16">
        <v>7517030.1</v>
      </c>
    </row>
    <row r="8" ht="22.5" customHeight="1" spans="1:4">
      <c r="A8" s="14" t="s">
        <v>123</v>
      </c>
      <c r="B8" s="16">
        <v>7517030.1</v>
      </c>
      <c r="C8" s="14" t="s">
        <v>124</v>
      </c>
      <c r="D8" s="16">
        <v>5392617.92</v>
      </c>
    </row>
    <row r="9" ht="22.5" customHeight="1" spans="1:4">
      <c r="A9" s="14" t="s">
        <v>125</v>
      </c>
      <c r="B9" s="16"/>
      <c r="C9" s="14" t="s">
        <v>126</v>
      </c>
      <c r="D9" s="16">
        <v>1151520.8</v>
      </c>
    </row>
    <row r="10" ht="22.5" customHeight="1" spans="1:4">
      <c r="A10" s="14" t="s">
        <v>127</v>
      </c>
      <c r="B10" s="16"/>
      <c r="C10" s="14" t="s">
        <v>128</v>
      </c>
      <c r="D10" s="16">
        <v>528279.38</v>
      </c>
    </row>
    <row r="11" ht="22.5" customHeight="1" spans="1:4">
      <c r="A11" s="14" t="s">
        <v>129</v>
      </c>
      <c r="B11" s="16"/>
      <c r="C11" s="14" t="s">
        <v>130</v>
      </c>
      <c r="D11" s="16">
        <v>444612</v>
      </c>
    </row>
    <row r="12" ht="22.5" customHeight="1" spans="1:4">
      <c r="A12" s="14" t="s">
        <v>123</v>
      </c>
      <c r="B12" s="16"/>
      <c r="C12" s="14"/>
      <c r="D12" s="16"/>
    </row>
    <row r="13" ht="22.5" customHeight="1" spans="1:4">
      <c r="A13" s="14" t="s">
        <v>125</v>
      </c>
      <c r="B13" s="16"/>
      <c r="C13" s="14"/>
      <c r="D13" s="16"/>
    </row>
    <row r="14" ht="22.5" customHeight="1" spans="1:4">
      <c r="A14" s="14" t="s">
        <v>127</v>
      </c>
      <c r="B14" s="16"/>
      <c r="C14" s="14"/>
      <c r="D14" s="16"/>
    </row>
    <row r="15" ht="22.5" customHeight="1" spans="1:4">
      <c r="A15" s="69"/>
      <c r="B15" s="16"/>
      <c r="C15" s="14" t="s">
        <v>131</v>
      </c>
      <c r="D15" s="16"/>
    </row>
    <row r="16" ht="22.5" customHeight="1" spans="1:4">
      <c r="A16" s="70" t="s">
        <v>132</v>
      </c>
      <c r="B16" s="71">
        <v>7517030.1</v>
      </c>
      <c r="C16" s="72" t="s">
        <v>133</v>
      </c>
      <c r="D16" s="71">
        <v>7517030.1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workbookViewId="0">
      <selection activeCell="A1" sqref="A1"/>
    </sheetView>
  </sheetViews>
  <sheetFormatPr defaultColWidth="8.85321100917431" defaultRowHeight="15" customHeight="1" outlineLevelCol="6"/>
  <cols>
    <col min="1" max="1" width="21.4220183486239" customWidth="1"/>
    <col min="2" max="2" width="28.5779816513761" customWidth="1"/>
    <col min="3" max="7" width="21.4220183486239" customWidth="1"/>
  </cols>
  <sheetData>
    <row r="1" ht="18.75" customHeight="1" spans="1:7">
      <c r="A1" s="1"/>
      <c r="B1" s="1"/>
      <c r="C1" s="1"/>
      <c r="D1" s="1"/>
      <c r="E1" s="1"/>
      <c r="F1" s="1"/>
      <c r="G1" s="44" t="s">
        <v>134</v>
      </c>
    </row>
    <row r="2" ht="37.5" customHeight="1" spans="1:7">
      <c r="A2" s="3" t="s">
        <v>135</v>
      </c>
      <c r="B2" s="3"/>
      <c r="C2" s="3"/>
      <c r="D2" s="3"/>
      <c r="E2" s="3"/>
      <c r="F2" s="3"/>
      <c r="G2" s="3"/>
    </row>
    <row r="3" ht="18.75" customHeight="1" spans="1:7">
      <c r="A3" s="45" t="s">
        <v>2</v>
      </c>
      <c r="B3" s="45"/>
      <c r="C3" s="45"/>
      <c r="D3" s="46"/>
      <c r="E3" s="46"/>
      <c r="F3" s="46"/>
      <c r="G3" s="47" t="s">
        <v>34</v>
      </c>
    </row>
    <row r="4" ht="18.75" customHeight="1" spans="1:7">
      <c r="A4" s="12" t="s">
        <v>136</v>
      </c>
      <c r="B4" s="12" t="s">
        <v>66</v>
      </c>
      <c r="C4" s="28" t="s">
        <v>37</v>
      </c>
      <c r="D4" s="28" t="s">
        <v>69</v>
      </c>
      <c r="E4" s="28"/>
      <c r="F4" s="28"/>
      <c r="G4" s="12" t="s">
        <v>70</v>
      </c>
    </row>
    <row r="5" ht="18.75" customHeight="1" spans="1:7">
      <c r="A5" s="12" t="s">
        <v>65</v>
      </c>
      <c r="B5" s="12" t="s">
        <v>66</v>
      </c>
      <c r="C5" s="28"/>
      <c r="D5" s="28" t="s">
        <v>39</v>
      </c>
      <c r="E5" s="28" t="s">
        <v>137</v>
      </c>
      <c r="F5" s="28" t="s">
        <v>138</v>
      </c>
      <c r="G5" s="12"/>
    </row>
    <row r="6" ht="18.75" customHeight="1" spans="1:7">
      <c r="A6" s="13" t="s">
        <v>51</v>
      </c>
      <c r="B6" s="13" t="s">
        <v>52</v>
      </c>
      <c r="C6" s="13" t="s">
        <v>53</v>
      </c>
      <c r="D6" s="13" t="s">
        <v>54</v>
      </c>
      <c r="E6" s="13" t="s">
        <v>55</v>
      </c>
      <c r="F6" s="13" t="s">
        <v>56</v>
      </c>
      <c r="G6" s="13" t="s">
        <v>57</v>
      </c>
    </row>
    <row r="7" ht="20.25" customHeight="1" spans="1:7">
      <c r="A7" s="15" t="s">
        <v>77</v>
      </c>
      <c r="B7" s="15" t="s">
        <v>78</v>
      </c>
      <c r="C7" s="16">
        <v>5392617.92</v>
      </c>
      <c r="D7" s="16">
        <v>4534267.92</v>
      </c>
      <c r="E7" s="16">
        <v>4140847.92</v>
      </c>
      <c r="F7" s="16">
        <v>393420</v>
      </c>
      <c r="G7" s="16">
        <v>858350</v>
      </c>
    </row>
    <row r="8" ht="20.25" customHeight="1" spans="1:7">
      <c r="A8" s="66" t="s">
        <v>79</v>
      </c>
      <c r="B8" s="66" t="s">
        <v>80</v>
      </c>
      <c r="C8" s="16">
        <v>5392617.92</v>
      </c>
      <c r="D8" s="16">
        <v>4534267.92</v>
      </c>
      <c r="E8" s="16">
        <v>4140847.92</v>
      </c>
      <c r="F8" s="16">
        <v>393420</v>
      </c>
      <c r="G8" s="16">
        <v>858350</v>
      </c>
    </row>
    <row r="9" ht="20.25" customHeight="1" spans="1:7">
      <c r="A9" s="67" t="s">
        <v>81</v>
      </c>
      <c r="B9" s="67" t="s">
        <v>82</v>
      </c>
      <c r="C9" s="16">
        <v>4534267.92</v>
      </c>
      <c r="D9" s="16">
        <v>4534267.92</v>
      </c>
      <c r="E9" s="16">
        <v>4140847.92</v>
      </c>
      <c r="F9" s="16">
        <v>393420</v>
      </c>
      <c r="G9" s="16"/>
    </row>
    <row r="10" ht="20.25" customHeight="1" spans="1:7">
      <c r="A10" s="67" t="s">
        <v>85</v>
      </c>
      <c r="B10" s="67" t="s">
        <v>86</v>
      </c>
      <c r="C10" s="16">
        <v>657050</v>
      </c>
      <c r="D10" s="16"/>
      <c r="E10" s="16"/>
      <c r="F10" s="16"/>
      <c r="G10" s="16">
        <v>657050</v>
      </c>
    </row>
    <row r="11" ht="20.25" customHeight="1" spans="1:7">
      <c r="A11" s="67" t="s">
        <v>87</v>
      </c>
      <c r="B11" s="67" t="s">
        <v>88</v>
      </c>
      <c r="C11" s="16">
        <v>201300</v>
      </c>
      <c r="D11" s="16"/>
      <c r="E11" s="16"/>
      <c r="F11" s="16"/>
      <c r="G11" s="16">
        <v>201300</v>
      </c>
    </row>
    <row r="12" ht="20.25" customHeight="1" spans="1:7">
      <c r="A12" s="15" t="s">
        <v>89</v>
      </c>
      <c r="B12" s="15" t="s">
        <v>90</v>
      </c>
      <c r="C12" s="16">
        <v>1151520.8</v>
      </c>
      <c r="D12" s="16">
        <v>1151520.8</v>
      </c>
      <c r="E12" s="16">
        <v>1146720.8</v>
      </c>
      <c r="F12" s="16">
        <v>4800</v>
      </c>
      <c r="G12" s="16"/>
    </row>
    <row r="13" ht="20.25" customHeight="1" spans="1:7">
      <c r="A13" s="66" t="s">
        <v>91</v>
      </c>
      <c r="B13" s="66" t="s">
        <v>92</v>
      </c>
      <c r="C13" s="16">
        <v>1151520.8</v>
      </c>
      <c r="D13" s="16">
        <v>1151520.8</v>
      </c>
      <c r="E13" s="16">
        <v>1146720.8</v>
      </c>
      <c r="F13" s="16">
        <v>4800</v>
      </c>
      <c r="G13" s="16"/>
    </row>
    <row r="14" ht="20.25" customHeight="1" spans="1:7">
      <c r="A14" s="67" t="s">
        <v>93</v>
      </c>
      <c r="B14" s="67" t="s">
        <v>94</v>
      </c>
      <c r="C14" s="16">
        <v>52800</v>
      </c>
      <c r="D14" s="16">
        <v>52800</v>
      </c>
      <c r="E14" s="16">
        <v>48000</v>
      </c>
      <c r="F14" s="16">
        <v>4800</v>
      </c>
      <c r="G14" s="16"/>
    </row>
    <row r="15" ht="20.25" customHeight="1" spans="1:7">
      <c r="A15" s="67" t="s">
        <v>95</v>
      </c>
      <c r="B15" s="67" t="s">
        <v>96</v>
      </c>
      <c r="C15" s="16">
        <v>558720.8</v>
      </c>
      <c r="D15" s="16">
        <v>558720.8</v>
      </c>
      <c r="E15" s="16">
        <v>558720.8</v>
      </c>
      <c r="F15" s="16"/>
      <c r="G15" s="16"/>
    </row>
    <row r="16" ht="20.25" customHeight="1" spans="1:7">
      <c r="A16" s="67" t="s">
        <v>97</v>
      </c>
      <c r="B16" s="67" t="s">
        <v>98</v>
      </c>
      <c r="C16" s="16">
        <v>540000</v>
      </c>
      <c r="D16" s="16">
        <v>540000</v>
      </c>
      <c r="E16" s="16">
        <v>540000</v>
      </c>
      <c r="F16" s="16"/>
      <c r="G16" s="16"/>
    </row>
    <row r="17" ht="20.25" customHeight="1" spans="1:7">
      <c r="A17" s="15" t="s">
        <v>99</v>
      </c>
      <c r="B17" s="15" t="s">
        <v>100</v>
      </c>
      <c r="C17" s="16">
        <v>528279.38</v>
      </c>
      <c r="D17" s="16">
        <v>528279.38</v>
      </c>
      <c r="E17" s="16">
        <v>528279.38</v>
      </c>
      <c r="F17" s="16"/>
      <c r="G17" s="16"/>
    </row>
    <row r="18" ht="20.25" customHeight="1" spans="1:7">
      <c r="A18" s="66" t="s">
        <v>101</v>
      </c>
      <c r="B18" s="66" t="s">
        <v>102</v>
      </c>
      <c r="C18" s="16">
        <v>528279.38</v>
      </c>
      <c r="D18" s="16">
        <v>528279.38</v>
      </c>
      <c r="E18" s="16">
        <v>528279.38</v>
      </c>
      <c r="F18" s="16"/>
      <c r="G18" s="16"/>
    </row>
    <row r="19" ht="20.25" customHeight="1" spans="1:7">
      <c r="A19" s="67" t="s">
        <v>103</v>
      </c>
      <c r="B19" s="67" t="s">
        <v>104</v>
      </c>
      <c r="C19" s="16">
        <v>55737.82</v>
      </c>
      <c r="D19" s="16">
        <v>55737.82</v>
      </c>
      <c r="E19" s="16">
        <v>55737.82</v>
      </c>
      <c r="F19" s="16"/>
      <c r="G19" s="16"/>
    </row>
    <row r="20" ht="20.25" customHeight="1" spans="1:7">
      <c r="A20" s="67" t="s">
        <v>105</v>
      </c>
      <c r="B20" s="67" t="s">
        <v>106</v>
      </c>
      <c r="C20" s="16">
        <v>234098.6</v>
      </c>
      <c r="D20" s="16">
        <v>234098.6</v>
      </c>
      <c r="E20" s="16">
        <v>234098.6</v>
      </c>
      <c r="F20" s="16"/>
      <c r="G20" s="16"/>
    </row>
    <row r="21" ht="20.25" customHeight="1" spans="1:7">
      <c r="A21" s="67" t="s">
        <v>107</v>
      </c>
      <c r="B21" s="67" t="s">
        <v>108</v>
      </c>
      <c r="C21" s="16">
        <v>206996.93</v>
      </c>
      <c r="D21" s="16">
        <v>206996.93</v>
      </c>
      <c r="E21" s="16">
        <v>206996.93</v>
      </c>
      <c r="F21" s="16"/>
      <c r="G21" s="16"/>
    </row>
    <row r="22" ht="20.25" customHeight="1" spans="1:7">
      <c r="A22" s="67" t="s">
        <v>109</v>
      </c>
      <c r="B22" s="67" t="s">
        <v>110</v>
      </c>
      <c r="C22" s="16">
        <v>31446.03</v>
      </c>
      <c r="D22" s="16">
        <v>31446.03</v>
      </c>
      <c r="E22" s="16">
        <v>31446.03</v>
      </c>
      <c r="F22" s="16"/>
      <c r="G22" s="16"/>
    </row>
    <row r="23" ht="20.25" customHeight="1" spans="1:7">
      <c r="A23" s="15" t="s">
        <v>111</v>
      </c>
      <c r="B23" s="15" t="s">
        <v>112</v>
      </c>
      <c r="C23" s="16">
        <v>444612</v>
      </c>
      <c r="D23" s="16">
        <v>444612</v>
      </c>
      <c r="E23" s="16">
        <v>444612</v>
      </c>
      <c r="F23" s="16"/>
      <c r="G23" s="16"/>
    </row>
    <row r="24" ht="20.25" customHeight="1" spans="1:7">
      <c r="A24" s="66" t="s">
        <v>113</v>
      </c>
      <c r="B24" s="66" t="s">
        <v>114</v>
      </c>
      <c r="C24" s="16">
        <v>444612</v>
      </c>
      <c r="D24" s="16">
        <v>444612</v>
      </c>
      <c r="E24" s="16">
        <v>444612</v>
      </c>
      <c r="F24" s="16"/>
      <c r="G24" s="16"/>
    </row>
    <row r="25" ht="20.25" customHeight="1" spans="1:7">
      <c r="A25" s="67" t="s">
        <v>115</v>
      </c>
      <c r="B25" s="67" t="s">
        <v>116</v>
      </c>
      <c r="C25" s="16">
        <v>444612</v>
      </c>
      <c r="D25" s="16">
        <v>444612</v>
      </c>
      <c r="E25" s="16">
        <v>444612</v>
      </c>
      <c r="F25" s="16"/>
      <c r="G25" s="16"/>
    </row>
    <row r="26" ht="20.25" customHeight="1" spans="1:7">
      <c r="A26" s="48" t="s">
        <v>117</v>
      </c>
      <c r="B26" s="48"/>
      <c r="C26" s="49">
        <v>7517030.1</v>
      </c>
      <c r="D26" s="49">
        <v>6658680.1</v>
      </c>
      <c r="E26" s="49">
        <v>6260460.1</v>
      </c>
      <c r="F26" s="49">
        <v>398220</v>
      </c>
      <c r="G26" s="49">
        <v>858350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8.85321100917431" defaultRowHeight="15" customHeight="1" outlineLevelRow="6" outlineLevelCol="5"/>
  <cols>
    <col min="1" max="6" width="28.5779816513761" customWidth="1"/>
  </cols>
  <sheetData>
    <row r="1" ht="18.75" customHeight="1" spans="1:6">
      <c r="A1" s="59"/>
      <c r="B1" s="59"/>
      <c r="C1" s="60"/>
      <c r="D1" s="1"/>
      <c r="E1" s="1"/>
      <c r="F1" s="61" t="s">
        <v>139</v>
      </c>
    </row>
    <row r="2" ht="41.25" customHeight="1" spans="1:6">
      <c r="A2" s="62" t="s">
        <v>140</v>
      </c>
      <c r="B2" s="62"/>
      <c r="C2" s="62"/>
      <c r="D2" s="62"/>
      <c r="E2" s="62"/>
      <c r="F2" s="62"/>
    </row>
    <row r="3" ht="18.75" customHeight="1" spans="1:6">
      <c r="A3" s="4" t="s">
        <v>2</v>
      </c>
      <c r="B3" s="4"/>
      <c r="C3" s="4"/>
      <c r="D3" s="63"/>
      <c r="E3" s="1"/>
      <c r="F3" s="61" t="s">
        <v>34</v>
      </c>
    </row>
    <row r="4" ht="18.75" customHeight="1" spans="1:6">
      <c r="A4" s="12" t="s">
        <v>141</v>
      </c>
      <c r="B4" s="28" t="s">
        <v>142</v>
      </c>
      <c r="C4" s="28" t="s">
        <v>143</v>
      </c>
      <c r="D4" s="28"/>
      <c r="E4" s="28"/>
      <c r="F4" s="28" t="s">
        <v>144</v>
      </c>
    </row>
    <row r="5" ht="18.75" customHeight="1" spans="1:6">
      <c r="A5" s="12"/>
      <c r="B5" s="28"/>
      <c r="C5" s="28" t="s">
        <v>39</v>
      </c>
      <c r="D5" s="28" t="s">
        <v>145</v>
      </c>
      <c r="E5" s="28" t="s">
        <v>146</v>
      </c>
      <c r="F5" s="28"/>
    </row>
    <row r="6" ht="18.75" customHeight="1" spans="1:6">
      <c r="A6" s="64">
        <v>1</v>
      </c>
      <c r="B6" s="65">
        <v>2</v>
      </c>
      <c r="C6" s="64">
        <v>3</v>
      </c>
      <c r="D6" s="64">
        <v>4</v>
      </c>
      <c r="E6" s="64">
        <v>5</v>
      </c>
      <c r="F6" s="64">
        <v>6</v>
      </c>
    </row>
    <row r="7" ht="20.25" customHeight="1" spans="1:6">
      <c r="A7" s="16">
        <v>49000</v>
      </c>
      <c r="B7" s="16"/>
      <c r="C7" s="16">
        <v>29000</v>
      </c>
      <c r="D7" s="16"/>
      <c r="E7" s="16">
        <v>29000</v>
      </c>
      <c r="F7" s="16">
        <v>20000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54"/>
  <sheetViews>
    <sheetView showZeros="0" topLeftCell="A36" workbookViewId="0">
      <selection activeCell="A20" sqref="$A20:$XFD27"/>
    </sheetView>
  </sheetViews>
  <sheetFormatPr defaultColWidth="8.85321100917431" defaultRowHeight="15" customHeight="1"/>
  <cols>
    <col min="1" max="7" width="28.5779816513761" customWidth="1"/>
    <col min="8" max="23" width="14.2844036697248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147</v>
      </c>
    </row>
    <row r="2" ht="45" customHeight="1" spans="1:23">
      <c r="A2" s="3" t="s">
        <v>148</v>
      </c>
      <c r="B2" s="3"/>
      <c r="C2" s="3"/>
      <c r="D2" s="3"/>
      <c r="E2" s="3"/>
      <c r="F2" s="3"/>
      <c r="G2" s="3"/>
      <c r="H2" s="3"/>
      <c r="I2" s="3"/>
      <c r="J2" s="3"/>
      <c r="K2" s="3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55"/>
      <c r="I3" s="55"/>
      <c r="J3" s="55"/>
      <c r="K3" s="5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34</v>
      </c>
    </row>
    <row r="4" ht="18.75" customHeight="1" spans="1:23">
      <c r="A4" s="56" t="s">
        <v>149</v>
      </c>
      <c r="B4" s="56" t="s">
        <v>150</v>
      </c>
      <c r="C4" s="56" t="s">
        <v>151</v>
      </c>
      <c r="D4" s="56" t="s">
        <v>152</v>
      </c>
      <c r="E4" s="56" t="s">
        <v>153</v>
      </c>
      <c r="F4" s="56" t="s">
        <v>154</v>
      </c>
      <c r="G4" s="56" t="s">
        <v>155</v>
      </c>
      <c r="H4" s="57" t="s">
        <v>37</v>
      </c>
      <c r="I4" s="57" t="s">
        <v>156</v>
      </c>
      <c r="J4" s="56"/>
      <c r="K4" s="56"/>
      <c r="L4" s="56"/>
      <c r="M4" s="56"/>
      <c r="N4" s="56" t="s">
        <v>157</v>
      </c>
      <c r="O4" s="56"/>
      <c r="P4" s="56"/>
      <c r="Q4" s="56" t="s">
        <v>43</v>
      </c>
      <c r="R4" s="56" t="s">
        <v>68</v>
      </c>
      <c r="S4" s="56"/>
      <c r="T4" s="56"/>
      <c r="U4" s="56"/>
      <c r="V4" s="56"/>
      <c r="W4" s="56"/>
    </row>
    <row r="5" ht="18.75" customHeight="1" spans="1:23">
      <c r="A5" s="56"/>
      <c r="B5" s="56"/>
      <c r="C5" s="56"/>
      <c r="D5" s="56"/>
      <c r="E5" s="56"/>
      <c r="F5" s="56"/>
      <c r="G5" s="56"/>
      <c r="H5" s="57" t="s">
        <v>158</v>
      </c>
      <c r="I5" s="57" t="s">
        <v>159</v>
      </c>
      <c r="J5" s="56" t="s">
        <v>41</v>
      </c>
      <c r="K5" s="56" t="s">
        <v>42</v>
      </c>
      <c r="L5" s="56"/>
      <c r="M5" s="56"/>
      <c r="N5" s="56" t="s">
        <v>157</v>
      </c>
      <c r="O5" s="56" t="s">
        <v>41</v>
      </c>
      <c r="P5" s="56" t="s">
        <v>42</v>
      </c>
      <c r="Q5" s="56" t="s">
        <v>43</v>
      </c>
      <c r="R5" s="56" t="s">
        <v>68</v>
      </c>
      <c r="S5" s="56" t="s">
        <v>46</v>
      </c>
      <c r="T5" s="56" t="s">
        <v>47</v>
      </c>
      <c r="U5" s="56" t="s">
        <v>48</v>
      </c>
      <c r="V5" s="56" t="s">
        <v>49</v>
      </c>
      <c r="W5" s="56" t="s">
        <v>50</v>
      </c>
    </row>
    <row r="6" ht="18.75" customHeight="1" spans="1:23">
      <c r="A6" s="56"/>
      <c r="B6" s="56"/>
      <c r="C6" s="56"/>
      <c r="D6" s="56"/>
      <c r="E6" s="56"/>
      <c r="F6" s="56"/>
      <c r="G6" s="56"/>
      <c r="H6" s="57"/>
      <c r="I6" s="57" t="s">
        <v>160</v>
      </c>
      <c r="J6" s="56" t="s">
        <v>161</v>
      </c>
      <c r="K6" s="56" t="s">
        <v>162</v>
      </c>
      <c r="L6" s="56" t="s">
        <v>163</v>
      </c>
      <c r="M6" s="56" t="s">
        <v>164</v>
      </c>
      <c r="N6" s="56" t="s">
        <v>40</v>
      </c>
      <c r="O6" s="56" t="s">
        <v>41</v>
      </c>
      <c r="P6" s="56" t="s">
        <v>42</v>
      </c>
      <c r="Q6" s="56"/>
      <c r="R6" s="56" t="s">
        <v>39</v>
      </c>
      <c r="S6" s="56" t="s">
        <v>46</v>
      </c>
      <c r="T6" s="56" t="s">
        <v>47</v>
      </c>
      <c r="U6" s="56" t="s">
        <v>48</v>
      </c>
      <c r="V6" s="56" t="s">
        <v>49</v>
      </c>
      <c r="W6" s="56" t="s">
        <v>50</v>
      </c>
    </row>
    <row r="7" ht="22.65" customHeight="1" spans="1:23">
      <c r="A7" s="56"/>
      <c r="B7" s="56"/>
      <c r="C7" s="56"/>
      <c r="D7" s="56"/>
      <c r="E7" s="56"/>
      <c r="F7" s="56"/>
      <c r="G7" s="56"/>
      <c r="H7" s="57"/>
      <c r="I7" s="57" t="s">
        <v>39</v>
      </c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ht="18.75" customHeight="1" spans="1:23">
      <c r="A8" s="57" t="s">
        <v>51</v>
      </c>
      <c r="B8" s="57">
        <v>2</v>
      </c>
      <c r="C8" s="57">
        <v>3</v>
      </c>
      <c r="D8" s="57">
        <v>4</v>
      </c>
      <c r="E8" s="57">
        <v>5</v>
      </c>
      <c r="F8" s="57">
        <v>6</v>
      </c>
      <c r="G8" s="57">
        <v>7</v>
      </c>
      <c r="H8" s="57">
        <v>8</v>
      </c>
      <c r="I8" s="57">
        <v>9</v>
      </c>
      <c r="J8" s="57">
        <v>10</v>
      </c>
      <c r="K8" s="57">
        <v>11</v>
      </c>
      <c r="L8" s="57">
        <v>12</v>
      </c>
      <c r="M8" s="57">
        <v>13</v>
      </c>
      <c r="N8" s="57">
        <v>14</v>
      </c>
      <c r="O8" s="57">
        <v>15</v>
      </c>
      <c r="P8" s="57">
        <v>16</v>
      </c>
      <c r="Q8" s="57">
        <v>17</v>
      </c>
      <c r="R8" s="57">
        <v>18</v>
      </c>
      <c r="S8" s="57">
        <v>19</v>
      </c>
      <c r="T8" s="57">
        <v>20</v>
      </c>
      <c r="U8" s="57">
        <v>21</v>
      </c>
      <c r="V8" s="57">
        <v>22</v>
      </c>
      <c r="W8" s="57">
        <v>23</v>
      </c>
    </row>
    <row r="9" ht="18.75" customHeight="1" spans="1:23">
      <c r="A9" s="8" t="s">
        <v>61</v>
      </c>
      <c r="B9" s="8"/>
      <c r="C9" s="9"/>
      <c r="D9" s="8"/>
      <c r="E9" s="8"/>
      <c r="F9" s="8"/>
      <c r="G9" s="8"/>
      <c r="H9" s="16">
        <v>6658680.1</v>
      </c>
      <c r="I9" s="16">
        <v>6658680.1</v>
      </c>
      <c r="J9" s="16"/>
      <c r="K9" s="16"/>
      <c r="L9" s="16">
        <v>6658680.1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58" t="s">
        <v>61</v>
      </c>
      <c r="B10" s="8" t="s">
        <v>165</v>
      </c>
      <c r="C10" s="9" t="s">
        <v>166</v>
      </c>
      <c r="D10" s="8" t="s">
        <v>81</v>
      </c>
      <c r="E10" s="8" t="s">
        <v>82</v>
      </c>
      <c r="F10" s="8" t="s">
        <v>167</v>
      </c>
      <c r="G10" s="8" t="s">
        <v>168</v>
      </c>
      <c r="H10" s="16">
        <v>277152</v>
      </c>
      <c r="I10" s="16">
        <v>277152</v>
      </c>
      <c r="J10" s="16"/>
      <c r="K10" s="16"/>
      <c r="L10" s="16">
        <v>277152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58" t="s">
        <v>61</v>
      </c>
      <c r="B11" s="8" t="s">
        <v>165</v>
      </c>
      <c r="C11" s="9" t="s">
        <v>166</v>
      </c>
      <c r="D11" s="8" t="s">
        <v>81</v>
      </c>
      <c r="E11" s="8" t="s">
        <v>82</v>
      </c>
      <c r="F11" s="8" t="s">
        <v>169</v>
      </c>
      <c r="G11" s="8" t="s">
        <v>170</v>
      </c>
      <c r="H11" s="16">
        <v>374652</v>
      </c>
      <c r="I11" s="16">
        <v>374652</v>
      </c>
      <c r="J11" s="16"/>
      <c r="K11" s="16"/>
      <c r="L11" s="16">
        <v>374652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58" t="s">
        <v>61</v>
      </c>
      <c r="B12" s="8" t="s">
        <v>165</v>
      </c>
      <c r="C12" s="9" t="s">
        <v>166</v>
      </c>
      <c r="D12" s="8" t="s">
        <v>81</v>
      </c>
      <c r="E12" s="8" t="s">
        <v>82</v>
      </c>
      <c r="F12" s="8" t="s">
        <v>171</v>
      </c>
      <c r="G12" s="8" t="s">
        <v>172</v>
      </c>
      <c r="H12" s="16">
        <v>23096</v>
      </c>
      <c r="I12" s="16">
        <v>23096</v>
      </c>
      <c r="J12" s="16"/>
      <c r="K12" s="16"/>
      <c r="L12" s="16">
        <v>23096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58" t="s">
        <v>61</v>
      </c>
      <c r="B13" s="8" t="s">
        <v>165</v>
      </c>
      <c r="C13" s="9" t="s">
        <v>166</v>
      </c>
      <c r="D13" s="8" t="s">
        <v>81</v>
      </c>
      <c r="E13" s="8" t="s">
        <v>82</v>
      </c>
      <c r="F13" s="8" t="s">
        <v>171</v>
      </c>
      <c r="G13" s="8" t="s">
        <v>172</v>
      </c>
      <c r="H13" s="16">
        <v>1800</v>
      </c>
      <c r="I13" s="16">
        <v>1800</v>
      </c>
      <c r="J13" s="16"/>
      <c r="K13" s="16"/>
      <c r="L13" s="16">
        <v>1800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58" t="s">
        <v>61</v>
      </c>
      <c r="B14" s="8" t="s">
        <v>173</v>
      </c>
      <c r="C14" s="9" t="s">
        <v>174</v>
      </c>
      <c r="D14" s="8" t="s">
        <v>81</v>
      </c>
      <c r="E14" s="8" t="s">
        <v>82</v>
      </c>
      <c r="F14" s="8" t="s">
        <v>167</v>
      </c>
      <c r="G14" s="8" t="s">
        <v>168</v>
      </c>
      <c r="H14" s="16">
        <v>1132956</v>
      </c>
      <c r="I14" s="16">
        <v>1132956</v>
      </c>
      <c r="J14" s="16"/>
      <c r="K14" s="16"/>
      <c r="L14" s="16">
        <v>1132956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58" t="s">
        <v>61</v>
      </c>
      <c r="B15" s="8" t="s">
        <v>173</v>
      </c>
      <c r="C15" s="9" t="s">
        <v>174</v>
      </c>
      <c r="D15" s="8" t="s">
        <v>81</v>
      </c>
      <c r="E15" s="8" t="s">
        <v>82</v>
      </c>
      <c r="F15" s="8" t="s">
        <v>169</v>
      </c>
      <c r="G15" s="8" t="s">
        <v>170</v>
      </c>
      <c r="H15" s="16">
        <v>133920</v>
      </c>
      <c r="I15" s="16">
        <v>133920</v>
      </c>
      <c r="J15" s="16"/>
      <c r="K15" s="16"/>
      <c r="L15" s="16">
        <v>133920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58" t="s">
        <v>61</v>
      </c>
      <c r="B16" s="8" t="s">
        <v>173</v>
      </c>
      <c r="C16" s="9" t="s">
        <v>174</v>
      </c>
      <c r="D16" s="8" t="s">
        <v>81</v>
      </c>
      <c r="E16" s="8" t="s">
        <v>82</v>
      </c>
      <c r="F16" s="8" t="s">
        <v>169</v>
      </c>
      <c r="G16" s="8" t="s">
        <v>170</v>
      </c>
      <c r="H16" s="16">
        <v>78000</v>
      </c>
      <c r="I16" s="16">
        <v>78000</v>
      </c>
      <c r="J16" s="16"/>
      <c r="K16" s="16"/>
      <c r="L16" s="16">
        <v>78000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58" t="s">
        <v>61</v>
      </c>
      <c r="B17" s="8" t="s">
        <v>173</v>
      </c>
      <c r="C17" s="9" t="s">
        <v>174</v>
      </c>
      <c r="D17" s="8" t="s">
        <v>81</v>
      </c>
      <c r="E17" s="8" t="s">
        <v>82</v>
      </c>
      <c r="F17" s="8" t="s">
        <v>171</v>
      </c>
      <c r="G17" s="8" t="s">
        <v>172</v>
      </c>
      <c r="H17" s="16">
        <v>8400</v>
      </c>
      <c r="I17" s="16">
        <v>8400</v>
      </c>
      <c r="J17" s="16"/>
      <c r="K17" s="16"/>
      <c r="L17" s="16">
        <v>8400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58" t="s">
        <v>61</v>
      </c>
      <c r="B18" s="8" t="s">
        <v>173</v>
      </c>
      <c r="C18" s="9" t="s">
        <v>174</v>
      </c>
      <c r="D18" s="8" t="s">
        <v>81</v>
      </c>
      <c r="E18" s="8" t="s">
        <v>82</v>
      </c>
      <c r="F18" s="8" t="s">
        <v>175</v>
      </c>
      <c r="G18" s="8" t="s">
        <v>176</v>
      </c>
      <c r="H18" s="16">
        <v>436860</v>
      </c>
      <c r="I18" s="16">
        <v>436860</v>
      </c>
      <c r="J18" s="16"/>
      <c r="K18" s="16"/>
      <c r="L18" s="16">
        <v>436860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58" t="s">
        <v>61</v>
      </c>
      <c r="B19" s="8" t="s">
        <v>173</v>
      </c>
      <c r="C19" s="9" t="s">
        <v>174</v>
      </c>
      <c r="D19" s="8" t="s">
        <v>81</v>
      </c>
      <c r="E19" s="8" t="s">
        <v>82</v>
      </c>
      <c r="F19" s="8" t="s">
        <v>175</v>
      </c>
      <c r="G19" s="8" t="s">
        <v>176</v>
      </c>
      <c r="H19" s="16">
        <v>840000</v>
      </c>
      <c r="I19" s="16">
        <v>840000</v>
      </c>
      <c r="J19" s="16"/>
      <c r="K19" s="16"/>
      <c r="L19" s="16">
        <v>840000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58" t="s">
        <v>61</v>
      </c>
      <c r="B20" s="8" t="s">
        <v>177</v>
      </c>
      <c r="C20" s="9" t="s">
        <v>178</v>
      </c>
      <c r="D20" s="8" t="s">
        <v>81</v>
      </c>
      <c r="E20" s="8" t="s">
        <v>82</v>
      </c>
      <c r="F20" s="8" t="s">
        <v>179</v>
      </c>
      <c r="G20" s="8" t="s">
        <v>180</v>
      </c>
      <c r="H20" s="16">
        <v>19743.26</v>
      </c>
      <c r="I20" s="16">
        <v>19743.26</v>
      </c>
      <c r="J20" s="16"/>
      <c r="K20" s="16"/>
      <c r="L20" s="16">
        <v>19743.26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58" t="s">
        <v>61</v>
      </c>
      <c r="B21" s="8" t="s">
        <v>177</v>
      </c>
      <c r="C21" s="9" t="s">
        <v>178</v>
      </c>
      <c r="D21" s="8" t="s">
        <v>95</v>
      </c>
      <c r="E21" s="8" t="s">
        <v>96</v>
      </c>
      <c r="F21" s="8" t="s">
        <v>181</v>
      </c>
      <c r="G21" s="8" t="s">
        <v>182</v>
      </c>
      <c r="H21" s="16">
        <v>558720.8</v>
      </c>
      <c r="I21" s="16">
        <v>558720.8</v>
      </c>
      <c r="J21" s="16"/>
      <c r="K21" s="16"/>
      <c r="L21" s="16">
        <v>558720.8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58" t="s">
        <v>61</v>
      </c>
      <c r="B22" s="8" t="s">
        <v>177</v>
      </c>
      <c r="C22" s="9" t="s">
        <v>178</v>
      </c>
      <c r="D22" s="8" t="s">
        <v>103</v>
      </c>
      <c r="E22" s="8" t="s">
        <v>104</v>
      </c>
      <c r="F22" s="8" t="s">
        <v>183</v>
      </c>
      <c r="G22" s="8" t="s">
        <v>184</v>
      </c>
      <c r="H22" s="16">
        <v>55737.82</v>
      </c>
      <c r="I22" s="16">
        <v>55737.82</v>
      </c>
      <c r="J22" s="16"/>
      <c r="K22" s="16"/>
      <c r="L22" s="16">
        <v>55737.82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58" t="s">
        <v>61</v>
      </c>
      <c r="B23" s="8" t="s">
        <v>177</v>
      </c>
      <c r="C23" s="9" t="s">
        <v>178</v>
      </c>
      <c r="D23" s="8" t="s">
        <v>105</v>
      </c>
      <c r="E23" s="8" t="s">
        <v>106</v>
      </c>
      <c r="F23" s="8" t="s">
        <v>183</v>
      </c>
      <c r="G23" s="8" t="s">
        <v>184</v>
      </c>
      <c r="H23" s="16">
        <v>234098.6</v>
      </c>
      <c r="I23" s="16">
        <v>234098.6</v>
      </c>
      <c r="J23" s="16"/>
      <c r="K23" s="16"/>
      <c r="L23" s="16">
        <v>234098.6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58" t="s">
        <v>61</v>
      </c>
      <c r="B24" s="8" t="s">
        <v>177</v>
      </c>
      <c r="C24" s="9" t="s">
        <v>178</v>
      </c>
      <c r="D24" s="8" t="s">
        <v>107</v>
      </c>
      <c r="E24" s="8" t="s">
        <v>108</v>
      </c>
      <c r="F24" s="8" t="s">
        <v>185</v>
      </c>
      <c r="G24" s="8" t="s">
        <v>186</v>
      </c>
      <c r="H24" s="16">
        <v>206996.93</v>
      </c>
      <c r="I24" s="16">
        <v>206996.93</v>
      </c>
      <c r="J24" s="16"/>
      <c r="K24" s="16"/>
      <c r="L24" s="16">
        <v>206996.93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58" t="s">
        <v>61</v>
      </c>
      <c r="B25" s="8" t="s">
        <v>177</v>
      </c>
      <c r="C25" s="9" t="s">
        <v>178</v>
      </c>
      <c r="D25" s="8" t="s">
        <v>109</v>
      </c>
      <c r="E25" s="8" t="s">
        <v>110</v>
      </c>
      <c r="F25" s="8" t="s">
        <v>179</v>
      </c>
      <c r="G25" s="8" t="s">
        <v>180</v>
      </c>
      <c r="H25" s="16">
        <v>9324</v>
      </c>
      <c r="I25" s="16">
        <v>9324</v>
      </c>
      <c r="J25" s="16"/>
      <c r="K25" s="16"/>
      <c r="L25" s="16">
        <v>9324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58" t="s">
        <v>61</v>
      </c>
      <c r="B26" s="8" t="s">
        <v>177</v>
      </c>
      <c r="C26" s="9" t="s">
        <v>178</v>
      </c>
      <c r="D26" s="8" t="s">
        <v>109</v>
      </c>
      <c r="E26" s="8" t="s">
        <v>110</v>
      </c>
      <c r="F26" s="8" t="s">
        <v>179</v>
      </c>
      <c r="G26" s="8" t="s">
        <v>180</v>
      </c>
      <c r="H26" s="16">
        <v>4662</v>
      </c>
      <c r="I26" s="16">
        <v>4662</v>
      </c>
      <c r="J26" s="16"/>
      <c r="K26" s="16"/>
      <c r="L26" s="16">
        <v>4662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58" t="s">
        <v>61</v>
      </c>
      <c r="B27" s="8" t="s">
        <v>177</v>
      </c>
      <c r="C27" s="9" t="s">
        <v>178</v>
      </c>
      <c r="D27" s="8" t="s">
        <v>109</v>
      </c>
      <c r="E27" s="8" t="s">
        <v>110</v>
      </c>
      <c r="F27" s="8" t="s">
        <v>179</v>
      </c>
      <c r="G27" s="8" t="s">
        <v>180</v>
      </c>
      <c r="H27" s="16">
        <v>17460.03</v>
      </c>
      <c r="I27" s="16">
        <v>17460.03</v>
      </c>
      <c r="J27" s="16"/>
      <c r="K27" s="16"/>
      <c r="L27" s="16">
        <v>17460.03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58" t="s">
        <v>61</v>
      </c>
      <c r="B28" s="8" t="s">
        <v>187</v>
      </c>
      <c r="C28" s="9" t="s">
        <v>116</v>
      </c>
      <c r="D28" s="8" t="s">
        <v>115</v>
      </c>
      <c r="E28" s="8" t="s">
        <v>116</v>
      </c>
      <c r="F28" s="8" t="s">
        <v>188</v>
      </c>
      <c r="G28" s="8" t="s">
        <v>116</v>
      </c>
      <c r="H28" s="16">
        <v>444612</v>
      </c>
      <c r="I28" s="16">
        <v>444612</v>
      </c>
      <c r="J28" s="16"/>
      <c r="K28" s="16"/>
      <c r="L28" s="16">
        <v>444612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58" t="s">
        <v>61</v>
      </c>
      <c r="B29" s="8" t="s">
        <v>189</v>
      </c>
      <c r="C29" s="9" t="s">
        <v>190</v>
      </c>
      <c r="D29" s="8" t="s">
        <v>81</v>
      </c>
      <c r="E29" s="8" t="s">
        <v>82</v>
      </c>
      <c r="F29" s="8" t="s">
        <v>191</v>
      </c>
      <c r="G29" s="8" t="s">
        <v>192</v>
      </c>
      <c r="H29" s="16">
        <v>29000</v>
      </c>
      <c r="I29" s="16">
        <v>29000</v>
      </c>
      <c r="J29" s="16"/>
      <c r="K29" s="16"/>
      <c r="L29" s="16">
        <v>29000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58" t="s">
        <v>61</v>
      </c>
      <c r="B30" s="8" t="s">
        <v>193</v>
      </c>
      <c r="C30" s="9" t="s">
        <v>194</v>
      </c>
      <c r="D30" s="8" t="s">
        <v>81</v>
      </c>
      <c r="E30" s="8" t="s">
        <v>82</v>
      </c>
      <c r="F30" s="8" t="s">
        <v>195</v>
      </c>
      <c r="G30" s="8" t="s">
        <v>196</v>
      </c>
      <c r="H30" s="16">
        <v>54000</v>
      </c>
      <c r="I30" s="16">
        <v>54000</v>
      </c>
      <c r="J30" s="16"/>
      <c r="K30" s="16"/>
      <c r="L30" s="16">
        <v>54000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58" t="s">
        <v>61</v>
      </c>
      <c r="B31" s="8" t="s">
        <v>197</v>
      </c>
      <c r="C31" s="9" t="s">
        <v>198</v>
      </c>
      <c r="D31" s="8" t="s">
        <v>81</v>
      </c>
      <c r="E31" s="8" t="s">
        <v>82</v>
      </c>
      <c r="F31" s="8" t="s">
        <v>199</v>
      </c>
      <c r="G31" s="8" t="s">
        <v>198</v>
      </c>
      <c r="H31" s="16">
        <v>51000</v>
      </c>
      <c r="I31" s="16">
        <v>51000</v>
      </c>
      <c r="J31" s="16"/>
      <c r="K31" s="16"/>
      <c r="L31" s="16">
        <v>51000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58" t="s">
        <v>61</v>
      </c>
      <c r="B32" s="8" t="s">
        <v>200</v>
      </c>
      <c r="C32" s="9" t="s">
        <v>201</v>
      </c>
      <c r="D32" s="8" t="s">
        <v>81</v>
      </c>
      <c r="E32" s="8" t="s">
        <v>82</v>
      </c>
      <c r="F32" s="8" t="s">
        <v>202</v>
      </c>
      <c r="G32" s="8" t="s">
        <v>203</v>
      </c>
      <c r="H32" s="16">
        <v>104020</v>
      </c>
      <c r="I32" s="16">
        <v>104020</v>
      </c>
      <c r="J32" s="16"/>
      <c r="K32" s="16"/>
      <c r="L32" s="16">
        <v>104020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58" t="s">
        <v>61</v>
      </c>
      <c r="B33" s="8" t="s">
        <v>200</v>
      </c>
      <c r="C33" s="9" t="s">
        <v>201</v>
      </c>
      <c r="D33" s="8" t="s">
        <v>81</v>
      </c>
      <c r="E33" s="8" t="s">
        <v>82</v>
      </c>
      <c r="F33" s="8" t="s">
        <v>204</v>
      </c>
      <c r="G33" s="8" t="s">
        <v>205</v>
      </c>
      <c r="H33" s="16">
        <v>20000</v>
      </c>
      <c r="I33" s="16">
        <v>20000</v>
      </c>
      <c r="J33" s="16"/>
      <c r="K33" s="16"/>
      <c r="L33" s="16">
        <v>20000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58" t="s">
        <v>61</v>
      </c>
      <c r="B34" s="8" t="s">
        <v>200</v>
      </c>
      <c r="C34" s="9" t="s">
        <v>201</v>
      </c>
      <c r="D34" s="8" t="s">
        <v>81</v>
      </c>
      <c r="E34" s="8" t="s">
        <v>82</v>
      </c>
      <c r="F34" s="8" t="s">
        <v>206</v>
      </c>
      <c r="G34" s="8" t="s">
        <v>207</v>
      </c>
      <c r="H34" s="16">
        <v>2000</v>
      </c>
      <c r="I34" s="16">
        <v>2000</v>
      </c>
      <c r="J34" s="16"/>
      <c r="K34" s="16"/>
      <c r="L34" s="16">
        <v>2000</v>
      </c>
      <c r="M34" s="16"/>
      <c r="N34" s="16"/>
      <c r="O34" s="16"/>
      <c r="P34" s="22"/>
      <c r="Q34" s="16"/>
      <c r="R34" s="16"/>
      <c r="S34" s="16"/>
      <c r="T34" s="16"/>
      <c r="U34" s="16"/>
      <c r="V34" s="16"/>
      <c r="W34" s="16"/>
    </row>
    <row r="35" ht="18.75" customHeight="1" spans="1:23">
      <c r="A35" s="58" t="s">
        <v>61</v>
      </c>
      <c r="B35" s="8" t="s">
        <v>200</v>
      </c>
      <c r="C35" s="9" t="s">
        <v>201</v>
      </c>
      <c r="D35" s="8" t="s">
        <v>81</v>
      </c>
      <c r="E35" s="8" t="s">
        <v>82</v>
      </c>
      <c r="F35" s="8" t="s">
        <v>208</v>
      </c>
      <c r="G35" s="8" t="s">
        <v>209</v>
      </c>
      <c r="H35" s="16">
        <v>20000</v>
      </c>
      <c r="I35" s="16">
        <v>20000</v>
      </c>
      <c r="J35" s="16"/>
      <c r="K35" s="16"/>
      <c r="L35" s="16">
        <v>20000</v>
      </c>
      <c r="M35" s="16"/>
      <c r="N35" s="16"/>
      <c r="O35" s="16"/>
      <c r="P35" s="22"/>
      <c r="Q35" s="16"/>
      <c r="R35" s="16"/>
      <c r="S35" s="16"/>
      <c r="T35" s="16"/>
      <c r="U35" s="16"/>
      <c r="V35" s="16"/>
      <c r="W35" s="16"/>
    </row>
    <row r="36" ht="18.75" customHeight="1" spans="1:23">
      <c r="A36" s="58" t="s">
        <v>61</v>
      </c>
      <c r="B36" s="8" t="s">
        <v>200</v>
      </c>
      <c r="C36" s="9" t="s">
        <v>201</v>
      </c>
      <c r="D36" s="8" t="s">
        <v>81</v>
      </c>
      <c r="E36" s="8" t="s">
        <v>82</v>
      </c>
      <c r="F36" s="8" t="s">
        <v>210</v>
      </c>
      <c r="G36" s="8" t="s">
        <v>211</v>
      </c>
      <c r="H36" s="16">
        <v>20000</v>
      </c>
      <c r="I36" s="16">
        <v>20000</v>
      </c>
      <c r="J36" s="16"/>
      <c r="K36" s="16"/>
      <c r="L36" s="16">
        <v>20000</v>
      </c>
      <c r="M36" s="16"/>
      <c r="N36" s="16"/>
      <c r="O36" s="16"/>
      <c r="P36" s="22"/>
      <c r="Q36" s="16"/>
      <c r="R36" s="16"/>
      <c r="S36" s="16"/>
      <c r="T36" s="16"/>
      <c r="U36" s="16"/>
      <c r="V36" s="16"/>
      <c r="W36" s="16"/>
    </row>
    <row r="37" ht="18.75" customHeight="1" spans="1:23">
      <c r="A37" s="58" t="s">
        <v>61</v>
      </c>
      <c r="B37" s="8" t="s">
        <v>200</v>
      </c>
      <c r="C37" s="9" t="s">
        <v>201</v>
      </c>
      <c r="D37" s="8" t="s">
        <v>81</v>
      </c>
      <c r="E37" s="8" t="s">
        <v>82</v>
      </c>
      <c r="F37" s="8" t="s">
        <v>212</v>
      </c>
      <c r="G37" s="8" t="s">
        <v>213</v>
      </c>
      <c r="H37" s="16">
        <v>3000</v>
      </c>
      <c r="I37" s="16">
        <v>3000</v>
      </c>
      <c r="J37" s="16"/>
      <c r="K37" s="16"/>
      <c r="L37" s="16">
        <v>3000</v>
      </c>
      <c r="M37" s="16"/>
      <c r="N37" s="16"/>
      <c r="O37" s="16"/>
      <c r="P37" s="22"/>
      <c r="Q37" s="16"/>
      <c r="R37" s="16"/>
      <c r="S37" s="16"/>
      <c r="T37" s="16"/>
      <c r="U37" s="16"/>
      <c r="V37" s="16"/>
      <c r="W37" s="16"/>
    </row>
    <row r="38" ht="18.75" customHeight="1" spans="1:23">
      <c r="A38" s="58" t="s">
        <v>61</v>
      </c>
      <c r="B38" s="8" t="s">
        <v>200</v>
      </c>
      <c r="C38" s="9" t="s">
        <v>201</v>
      </c>
      <c r="D38" s="8" t="s">
        <v>81</v>
      </c>
      <c r="E38" s="8" t="s">
        <v>82</v>
      </c>
      <c r="F38" s="8" t="s">
        <v>214</v>
      </c>
      <c r="G38" s="8" t="s">
        <v>215</v>
      </c>
      <c r="H38" s="16">
        <v>20000</v>
      </c>
      <c r="I38" s="16">
        <v>20000</v>
      </c>
      <c r="J38" s="16"/>
      <c r="K38" s="16"/>
      <c r="L38" s="16">
        <v>20000</v>
      </c>
      <c r="M38" s="16"/>
      <c r="N38" s="16"/>
      <c r="O38" s="16"/>
      <c r="P38" s="22"/>
      <c r="Q38" s="16"/>
      <c r="R38" s="16"/>
      <c r="S38" s="16"/>
      <c r="T38" s="16"/>
      <c r="U38" s="16"/>
      <c r="V38" s="16"/>
      <c r="W38" s="16"/>
    </row>
    <row r="39" ht="18.75" customHeight="1" spans="1:23">
      <c r="A39" s="58" t="s">
        <v>61</v>
      </c>
      <c r="B39" s="8" t="s">
        <v>200</v>
      </c>
      <c r="C39" s="9" t="s">
        <v>201</v>
      </c>
      <c r="D39" s="8" t="s">
        <v>81</v>
      </c>
      <c r="E39" s="8" t="s">
        <v>82</v>
      </c>
      <c r="F39" s="8" t="s">
        <v>216</v>
      </c>
      <c r="G39" s="8" t="s">
        <v>217</v>
      </c>
      <c r="H39" s="16">
        <v>20000</v>
      </c>
      <c r="I39" s="16">
        <v>20000</v>
      </c>
      <c r="J39" s="16"/>
      <c r="K39" s="16"/>
      <c r="L39" s="16">
        <v>20000</v>
      </c>
      <c r="M39" s="16"/>
      <c r="N39" s="16"/>
      <c r="O39" s="16"/>
      <c r="P39" s="22"/>
      <c r="Q39" s="16"/>
      <c r="R39" s="16"/>
      <c r="S39" s="16"/>
      <c r="T39" s="16"/>
      <c r="U39" s="16"/>
      <c r="V39" s="16"/>
      <c r="W39" s="16"/>
    </row>
    <row r="40" ht="18.75" customHeight="1" spans="1:23">
      <c r="A40" s="58" t="s">
        <v>61</v>
      </c>
      <c r="B40" s="8" t="s">
        <v>200</v>
      </c>
      <c r="C40" s="9" t="s">
        <v>201</v>
      </c>
      <c r="D40" s="8" t="s">
        <v>81</v>
      </c>
      <c r="E40" s="8" t="s">
        <v>82</v>
      </c>
      <c r="F40" s="8" t="s">
        <v>218</v>
      </c>
      <c r="G40" s="8" t="s">
        <v>219</v>
      </c>
      <c r="H40" s="16">
        <v>8000</v>
      </c>
      <c r="I40" s="16">
        <v>8000</v>
      </c>
      <c r="J40" s="16"/>
      <c r="K40" s="16"/>
      <c r="L40" s="16">
        <v>8000</v>
      </c>
      <c r="M40" s="16"/>
      <c r="N40" s="16"/>
      <c r="O40" s="16"/>
      <c r="P40" s="22"/>
      <c r="Q40" s="16"/>
      <c r="R40" s="16"/>
      <c r="S40" s="16"/>
      <c r="T40" s="16"/>
      <c r="U40" s="16"/>
      <c r="V40" s="16"/>
      <c r="W40" s="16"/>
    </row>
    <row r="41" ht="18.75" customHeight="1" spans="1:23">
      <c r="A41" s="58" t="s">
        <v>61</v>
      </c>
      <c r="B41" s="8" t="s">
        <v>200</v>
      </c>
      <c r="C41" s="9" t="s">
        <v>201</v>
      </c>
      <c r="D41" s="8" t="s">
        <v>81</v>
      </c>
      <c r="E41" s="8" t="s">
        <v>82</v>
      </c>
      <c r="F41" s="8" t="s">
        <v>195</v>
      </c>
      <c r="G41" s="8" t="s">
        <v>196</v>
      </c>
      <c r="H41" s="16">
        <v>5400</v>
      </c>
      <c r="I41" s="16">
        <v>5400</v>
      </c>
      <c r="J41" s="16"/>
      <c r="K41" s="16"/>
      <c r="L41" s="16">
        <v>5400</v>
      </c>
      <c r="M41" s="16"/>
      <c r="N41" s="16"/>
      <c r="O41" s="16"/>
      <c r="P41" s="22"/>
      <c r="Q41" s="16"/>
      <c r="R41" s="16"/>
      <c r="S41" s="16"/>
      <c r="T41" s="16"/>
      <c r="U41" s="16"/>
      <c r="V41" s="16"/>
      <c r="W41" s="16"/>
    </row>
    <row r="42" ht="18.75" customHeight="1" spans="1:23">
      <c r="A42" s="58" t="s">
        <v>61</v>
      </c>
      <c r="B42" s="8" t="s">
        <v>200</v>
      </c>
      <c r="C42" s="9" t="s">
        <v>201</v>
      </c>
      <c r="D42" s="8" t="s">
        <v>93</v>
      </c>
      <c r="E42" s="8" t="s">
        <v>94</v>
      </c>
      <c r="F42" s="8" t="s">
        <v>220</v>
      </c>
      <c r="G42" s="8" t="s">
        <v>221</v>
      </c>
      <c r="H42" s="16">
        <v>4800</v>
      </c>
      <c r="I42" s="16">
        <v>4800</v>
      </c>
      <c r="J42" s="16"/>
      <c r="K42" s="16"/>
      <c r="L42" s="16">
        <v>4800</v>
      </c>
      <c r="M42" s="16"/>
      <c r="N42" s="16"/>
      <c r="O42" s="16"/>
      <c r="P42" s="22"/>
      <c r="Q42" s="16"/>
      <c r="R42" s="16"/>
      <c r="S42" s="16"/>
      <c r="T42" s="16"/>
      <c r="U42" s="16"/>
      <c r="V42" s="16"/>
      <c r="W42" s="16"/>
    </row>
    <row r="43" ht="18.75" customHeight="1" spans="1:23">
      <c r="A43" s="58" t="s">
        <v>61</v>
      </c>
      <c r="B43" s="8" t="s">
        <v>222</v>
      </c>
      <c r="C43" s="9" t="s">
        <v>144</v>
      </c>
      <c r="D43" s="8" t="s">
        <v>81</v>
      </c>
      <c r="E43" s="8" t="s">
        <v>82</v>
      </c>
      <c r="F43" s="8" t="s">
        <v>223</v>
      </c>
      <c r="G43" s="8" t="s">
        <v>144</v>
      </c>
      <c r="H43" s="16">
        <v>20000</v>
      </c>
      <c r="I43" s="16">
        <v>20000</v>
      </c>
      <c r="J43" s="16"/>
      <c r="K43" s="16"/>
      <c r="L43" s="16">
        <v>20000</v>
      </c>
      <c r="M43" s="16"/>
      <c r="N43" s="16"/>
      <c r="O43" s="16"/>
      <c r="P43" s="22"/>
      <c r="Q43" s="16"/>
      <c r="R43" s="16"/>
      <c r="S43" s="16"/>
      <c r="T43" s="16"/>
      <c r="U43" s="16"/>
      <c r="V43" s="16"/>
      <c r="W43" s="16"/>
    </row>
    <row r="44" ht="18.75" customHeight="1" spans="1:23">
      <c r="A44" s="58" t="s">
        <v>61</v>
      </c>
      <c r="B44" s="8" t="s">
        <v>224</v>
      </c>
      <c r="C44" s="9" t="s">
        <v>225</v>
      </c>
      <c r="D44" s="8" t="s">
        <v>93</v>
      </c>
      <c r="E44" s="8" t="s">
        <v>94</v>
      </c>
      <c r="F44" s="8" t="s">
        <v>226</v>
      </c>
      <c r="G44" s="8" t="s">
        <v>227</v>
      </c>
      <c r="H44" s="16">
        <v>48000</v>
      </c>
      <c r="I44" s="16">
        <v>48000</v>
      </c>
      <c r="J44" s="16"/>
      <c r="K44" s="16"/>
      <c r="L44" s="16">
        <v>48000</v>
      </c>
      <c r="M44" s="16"/>
      <c r="N44" s="16"/>
      <c r="O44" s="16"/>
      <c r="P44" s="22"/>
      <c r="Q44" s="16"/>
      <c r="R44" s="16"/>
      <c r="S44" s="16"/>
      <c r="T44" s="16"/>
      <c r="U44" s="16"/>
      <c r="V44" s="16"/>
      <c r="W44" s="16"/>
    </row>
    <row r="45" ht="18.75" customHeight="1" spans="1:23">
      <c r="A45" s="58" t="s">
        <v>61</v>
      </c>
      <c r="B45" s="8" t="s">
        <v>228</v>
      </c>
      <c r="C45" s="9" t="s">
        <v>229</v>
      </c>
      <c r="D45" s="8" t="s">
        <v>81</v>
      </c>
      <c r="E45" s="8" t="s">
        <v>82</v>
      </c>
      <c r="F45" s="8" t="s">
        <v>171</v>
      </c>
      <c r="G45" s="8" t="s">
        <v>172</v>
      </c>
      <c r="H45" s="16">
        <v>31768.66</v>
      </c>
      <c r="I45" s="16">
        <v>31768.66</v>
      </c>
      <c r="J45" s="16"/>
      <c r="K45" s="16"/>
      <c r="L45" s="16">
        <v>31768.66</v>
      </c>
      <c r="M45" s="16"/>
      <c r="N45" s="16"/>
      <c r="O45" s="16"/>
      <c r="P45" s="22"/>
      <c r="Q45" s="16"/>
      <c r="R45" s="16"/>
      <c r="S45" s="16"/>
      <c r="T45" s="16"/>
      <c r="U45" s="16"/>
      <c r="V45" s="16"/>
      <c r="W45" s="16"/>
    </row>
    <row r="46" ht="18.75" customHeight="1" spans="1:23">
      <c r="A46" s="58" t="s">
        <v>61</v>
      </c>
      <c r="B46" s="8" t="s">
        <v>228</v>
      </c>
      <c r="C46" s="9" t="s">
        <v>229</v>
      </c>
      <c r="D46" s="8" t="s">
        <v>81</v>
      </c>
      <c r="E46" s="8" t="s">
        <v>82</v>
      </c>
      <c r="F46" s="8" t="s">
        <v>171</v>
      </c>
      <c r="G46" s="8" t="s">
        <v>172</v>
      </c>
      <c r="H46" s="16">
        <v>64500</v>
      </c>
      <c r="I46" s="16">
        <v>64500</v>
      </c>
      <c r="J46" s="16"/>
      <c r="K46" s="16"/>
      <c r="L46" s="16">
        <v>64500</v>
      </c>
      <c r="M46" s="16"/>
      <c r="N46" s="16"/>
      <c r="O46" s="16"/>
      <c r="P46" s="22"/>
      <c r="Q46" s="16"/>
      <c r="R46" s="16"/>
      <c r="S46" s="16"/>
      <c r="T46" s="16"/>
      <c r="U46" s="16"/>
      <c r="V46" s="16"/>
      <c r="W46" s="16"/>
    </row>
    <row r="47" ht="18.75" customHeight="1" spans="1:23">
      <c r="A47" s="58" t="s">
        <v>61</v>
      </c>
      <c r="B47" s="8" t="s">
        <v>230</v>
      </c>
      <c r="C47" s="9" t="s">
        <v>231</v>
      </c>
      <c r="D47" s="8" t="s">
        <v>81</v>
      </c>
      <c r="E47" s="8" t="s">
        <v>82</v>
      </c>
      <c r="F47" s="8" t="s">
        <v>175</v>
      </c>
      <c r="G47" s="8" t="s">
        <v>176</v>
      </c>
      <c r="H47" s="16">
        <v>100464</v>
      </c>
      <c r="I47" s="16">
        <v>100464</v>
      </c>
      <c r="J47" s="16"/>
      <c r="K47" s="16"/>
      <c r="L47" s="16">
        <v>100464</v>
      </c>
      <c r="M47" s="16"/>
      <c r="N47" s="16"/>
      <c r="O47" s="16"/>
      <c r="P47" s="22"/>
      <c r="Q47" s="16"/>
      <c r="R47" s="16"/>
      <c r="S47" s="16"/>
      <c r="T47" s="16"/>
      <c r="U47" s="16"/>
      <c r="V47" s="16"/>
      <c r="W47" s="16"/>
    </row>
    <row r="48" ht="18.75" customHeight="1" spans="1:23">
      <c r="A48" s="58" t="s">
        <v>61</v>
      </c>
      <c r="B48" s="8" t="s">
        <v>230</v>
      </c>
      <c r="C48" s="9" t="s">
        <v>231</v>
      </c>
      <c r="D48" s="8" t="s">
        <v>81</v>
      </c>
      <c r="E48" s="8" t="s">
        <v>82</v>
      </c>
      <c r="F48" s="8" t="s">
        <v>175</v>
      </c>
      <c r="G48" s="8" t="s">
        <v>176</v>
      </c>
      <c r="H48" s="16">
        <v>67200</v>
      </c>
      <c r="I48" s="16">
        <v>67200</v>
      </c>
      <c r="J48" s="16"/>
      <c r="K48" s="16"/>
      <c r="L48" s="16">
        <v>67200</v>
      </c>
      <c r="M48" s="16"/>
      <c r="N48" s="16"/>
      <c r="O48" s="16"/>
      <c r="P48" s="22"/>
      <c r="Q48" s="16"/>
      <c r="R48" s="16"/>
      <c r="S48" s="16"/>
      <c r="T48" s="16"/>
      <c r="U48" s="16"/>
      <c r="V48" s="16"/>
      <c r="W48" s="16"/>
    </row>
    <row r="49" ht="18.75" customHeight="1" spans="1:23">
      <c r="A49" s="58" t="s">
        <v>61</v>
      </c>
      <c r="B49" s="8" t="s">
        <v>230</v>
      </c>
      <c r="C49" s="9" t="s">
        <v>231</v>
      </c>
      <c r="D49" s="8" t="s">
        <v>81</v>
      </c>
      <c r="E49" s="8" t="s">
        <v>82</v>
      </c>
      <c r="F49" s="8" t="s">
        <v>175</v>
      </c>
      <c r="G49" s="8" t="s">
        <v>176</v>
      </c>
      <c r="H49" s="16">
        <v>336336</v>
      </c>
      <c r="I49" s="16">
        <v>336336</v>
      </c>
      <c r="J49" s="16"/>
      <c r="K49" s="16"/>
      <c r="L49" s="16">
        <v>336336</v>
      </c>
      <c r="M49" s="16"/>
      <c r="N49" s="16"/>
      <c r="O49" s="16"/>
      <c r="P49" s="22"/>
      <c r="Q49" s="16"/>
      <c r="R49" s="16"/>
      <c r="S49" s="16"/>
      <c r="T49" s="16"/>
      <c r="U49" s="16"/>
      <c r="V49" s="16"/>
      <c r="W49" s="16"/>
    </row>
    <row r="50" ht="18.75" customHeight="1" spans="1:23">
      <c r="A50" s="58" t="s">
        <v>61</v>
      </c>
      <c r="B50" s="8" t="s">
        <v>232</v>
      </c>
      <c r="C50" s="9" t="s">
        <v>233</v>
      </c>
      <c r="D50" s="8" t="s">
        <v>81</v>
      </c>
      <c r="E50" s="8" t="s">
        <v>82</v>
      </c>
      <c r="F50" s="8" t="s">
        <v>220</v>
      </c>
      <c r="G50" s="8" t="s">
        <v>221</v>
      </c>
      <c r="H50" s="16">
        <v>17000</v>
      </c>
      <c r="I50" s="16">
        <v>17000</v>
      </c>
      <c r="J50" s="16"/>
      <c r="K50" s="16"/>
      <c r="L50" s="16">
        <v>17000</v>
      </c>
      <c r="M50" s="16"/>
      <c r="N50" s="16"/>
      <c r="O50" s="16"/>
      <c r="P50" s="22"/>
      <c r="Q50" s="16"/>
      <c r="R50" s="16"/>
      <c r="S50" s="16"/>
      <c r="T50" s="16"/>
      <c r="U50" s="16"/>
      <c r="V50" s="16"/>
      <c r="W50" s="16"/>
    </row>
    <row r="51" ht="18.75" customHeight="1" spans="1:23">
      <c r="A51" s="58" t="s">
        <v>61</v>
      </c>
      <c r="B51" s="8" t="s">
        <v>234</v>
      </c>
      <c r="C51" s="9" t="s">
        <v>235</v>
      </c>
      <c r="D51" s="8" t="s">
        <v>81</v>
      </c>
      <c r="E51" s="8" t="s">
        <v>82</v>
      </c>
      <c r="F51" s="8" t="s">
        <v>236</v>
      </c>
      <c r="G51" s="8" t="s">
        <v>237</v>
      </c>
      <c r="H51" s="16">
        <v>144000</v>
      </c>
      <c r="I51" s="16">
        <v>144000</v>
      </c>
      <c r="J51" s="16"/>
      <c r="K51" s="16"/>
      <c r="L51" s="16">
        <v>144000</v>
      </c>
      <c r="M51" s="16"/>
      <c r="N51" s="16"/>
      <c r="O51" s="16"/>
      <c r="P51" s="22"/>
      <c r="Q51" s="16"/>
      <c r="R51" s="16"/>
      <c r="S51" s="16"/>
      <c r="T51" s="16"/>
      <c r="U51" s="16"/>
      <c r="V51" s="16"/>
      <c r="W51" s="16"/>
    </row>
    <row r="52" ht="18.75" customHeight="1" spans="1:23">
      <c r="A52" s="58" t="s">
        <v>61</v>
      </c>
      <c r="B52" s="8" t="s">
        <v>238</v>
      </c>
      <c r="C52" s="9" t="s">
        <v>239</v>
      </c>
      <c r="D52" s="8" t="s">
        <v>97</v>
      </c>
      <c r="E52" s="8" t="s">
        <v>98</v>
      </c>
      <c r="F52" s="8" t="s">
        <v>240</v>
      </c>
      <c r="G52" s="8" t="s">
        <v>241</v>
      </c>
      <c r="H52" s="16">
        <v>540000</v>
      </c>
      <c r="I52" s="16">
        <v>540000</v>
      </c>
      <c r="J52" s="16"/>
      <c r="K52" s="16"/>
      <c r="L52" s="16">
        <v>540000</v>
      </c>
      <c r="M52" s="16"/>
      <c r="N52" s="16"/>
      <c r="O52" s="16"/>
      <c r="P52" s="22"/>
      <c r="Q52" s="16"/>
      <c r="R52" s="16"/>
      <c r="S52" s="16"/>
      <c r="T52" s="16"/>
      <c r="U52" s="16"/>
      <c r="V52" s="16"/>
      <c r="W52" s="16"/>
    </row>
    <row r="53" ht="18.75" customHeight="1" spans="1:23">
      <c r="A53" s="58" t="s">
        <v>61</v>
      </c>
      <c r="B53" s="8" t="s">
        <v>242</v>
      </c>
      <c r="C53" s="9" t="s">
        <v>243</v>
      </c>
      <c r="D53" s="8" t="s">
        <v>81</v>
      </c>
      <c r="E53" s="8" t="s">
        <v>82</v>
      </c>
      <c r="F53" s="8" t="s">
        <v>236</v>
      </c>
      <c r="G53" s="8" t="s">
        <v>237</v>
      </c>
      <c r="H53" s="16">
        <v>70000</v>
      </c>
      <c r="I53" s="16">
        <v>70000</v>
      </c>
      <c r="J53" s="16"/>
      <c r="K53" s="16"/>
      <c r="L53" s="16">
        <v>70000</v>
      </c>
      <c r="M53" s="16"/>
      <c r="N53" s="16"/>
      <c r="O53" s="16"/>
      <c r="P53" s="22"/>
      <c r="Q53" s="16"/>
      <c r="R53" s="16"/>
      <c r="S53" s="16"/>
      <c r="T53" s="16"/>
      <c r="U53" s="16"/>
      <c r="V53" s="16"/>
      <c r="W53" s="16"/>
    </row>
    <row r="54" ht="18.75" customHeight="1" spans="1:23">
      <c r="A54" s="11" t="s">
        <v>37</v>
      </c>
      <c r="B54" s="11"/>
      <c r="C54" s="11"/>
      <c r="D54" s="11"/>
      <c r="E54" s="11"/>
      <c r="F54" s="11"/>
      <c r="G54" s="11"/>
      <c r="H54" s="16">
        <v>6658680.1</v>
      </c>
      <c r="I54" s="16">
        <v>6658680.1</v>
      </c>
      <c r="J54" s="16"/>
      <c r="K54" s="16"/>
      <c r="L54" s="16">
        <v>6658680.1</v>
      </c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</row>
  </sheetData>
  <mergeCells count="30">
    <mergeCell ref="A2:W2"/>
    <mergeCell ref="A3:G3"/>
    <mergeCell ref="I4:W4"/>
    <mergeCell ref="I5:M5"/>
    <mergeCell ref="N5:P5"/>
    <mergeCell ref="R5:W5"/>
    <mergeCell ref="A54:G54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4"/>
  <sheetViews>
    <sheetView showZeros="0" tabSelected="1" topLeftCell="C1" workbookViewId="0">
      <selection activeCell="J1" sqref="J$1:J$1048576"/>
    </sheetView>
  </sheetViews>
  <sheetFormatPr defaultColWidth="8.85321100917431" defaultRowHeight="15" customHeight="1"/>
  <cols>
    <col min="1" max="8" width="28.5779816513761" customWidth="1"/>
    <col min="9" max="23" width="14.2844036697248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244</v>
      </c>
    </row>
    <row r="2" ht="45" customHeight="1" spans="1:23">
      <c r="A2" s="3" t="s">
        <v>245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4"/>
      <c r="I3" s="55"/>
      <c r="J3" s="55"/>
      <c r="K3" s="55"/>
      <c r="L3" s="55"/>
      <c r="M3" s="55"/>
      <c r="N3" s="5"/>
      <c r="O3" s="5"/>
      <c r="P3" s="5"/>
      <c r="Q3" s="5"/>
      <c r="R3" s="5"/>
      <c r="S3" s="5"/>
      <c r="T3" s="5"/>
      <c r="U3" s="5"/>
      <c r="V3" s="5"/>
      <c r="W3" s="5" t="s">
        <v>34</v>
      </c>
    </row>
    <row r="4" ht="18.75" customHeight="1" spans="1:23">
      <c r="A4" s="12" t="s">
        <v>246</v>
      </c>
      <c r="B4" s="12" t="s">
        <v>150</v>
      </c>
      <c r="C4" s="12" t="s">
        <v>151</v>
      </c>
      <c r="D4" s="12" t="s">
        <v>247</v>
      </c>
      <c r="E4" s="12" t="s">
        <v>152</v>
      </c>
      <c r="F4" s="12" t="s">
        <v>153</v>
      </c>
      <c r="G4" s="12" t="s">
        <v>248</v>
      </c>
      <c r="H4" s="12" t="s">
        <v>155</v>
      </c>
      <c r="I4" s="28" t="s">
        <v>37</v>
      </c>
      <c r="J4" s="28" t="s">
        <v>249</v>
      </c>
      <c r="K4" s="12"/>
      <c r="L4" s="12"/>
      <c r="M4" s="12"/>
      <c r="N4" s="12" t="s">
        <v>157</v>
      </c>
      <c r="O4" s="12"/>
      <c r="P4" s="12"/>
      <c r="Q4" s="12" t="s">
        <v>43</v>
      </c>
      <c r="R4" s="12" t="s">
        <v>68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28" t="s">
        <v>158</v>
      </c>
      <c r="J5" s="28" t="s">
        <v>40</v>
      </c>
      <c r="K5" s="12"/>
      <c r="L5" s="12" t="s">
        <v>41</v>
      </c>
      <c r="M5" s="12" t="s">
        <v>42</v>
      </c>
      <c r="N5" s="12" t="s">
        <v>40</v>
      </c>
      <c r="O5" s="12" t="s">
        <v>41</v>
      </c>
      <c r="P5" s="12" t="s">
        <v>42</v>
      </c>
      <c r="Q5" s="12" t="s">
        <v>43</v>
      </c>
      <c r="R5" s="12" t="s">
        <v>39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28"/>
      <c r="J6" s="28" t="s">
        <v>40</v>
      </c>
      <c r="K6" s="12"/>
      <c r="L6" s="12" t="s">
        <v>41</v>
      </c>
      <c r="M6" s="12" t="s">
        <v>42</v>
      </c>
      <c r="N6" s="12" t="s">
        <v>40</v>
      </c>
      <c r="O6" s="12" t="s">
        <v>41</v>
      </c>
      <c r="P6" s="12" t="s">
        <v>42</v>
      </c>
      <c r="Q6" s="12"/>
      <c r="R6" s="12" t="s">
        <v>39</v>
      </c>
      <c r="S6" s="12" t="s">
        <v>46</v>
      </c>
      <c r="T6" s="12" t="s">
        <v>47</v>
      </c>
      <c r="U6" s="12" t="s">
        <v>48</v>
      </c>
      <c r="V6" s="12" t="s">
        <v>49</v>
      </c>
      <c r="W6" s="12" t="s">
        <v>50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28"/>
      <c r="J7" s="28" t="s">
        <v>39</v>
      </c>
      <c r="K7" s="12" t="s">
        <v>250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51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251</v>
      </c>
      <c r="D9" s="8"/>
      <c r="E9" s="8"/>
      <c r="F9" s="8"/>
      <c r="G9" s="8"/>
      <c r="H9" s="8"/>
      <c r="I9" s="10">
        <v>500000</v>
      </c>
      <c r="J9" s="10"/>
      <c r="K9" s="10"/>
      <c r="L9" s="10"/>
      <c r="M9" s="10"/>
      <c r="N9" s="10"/>
      <c r="O9" s="10"/>
      <c r="P9" s="10"/>
      <c r="Q9" s="10"/>
      <c r="R9" s="10">
        <v>500000</v>
      </c>
      <c r="S9" s="10"/>
      <c r="T9" s="10"/>
      <c r="U9" s="10">
        <v>500000</v>
      </c>
      <c r="V9" s="10"/>
      <c r="W9" s="10"/>
    </row>
    <row r="10" ht="18.75" customHeight="1" spans="1:23">
      <c r="A10" s="8" t="s">
        <v>252</v>
      </c>
      <c r="B10" s="8" t="s">
        <v>253</v>
      </c>
      <c r="C10" s="9" t="s">
        <v>251</v>
      </c>
      <c r="D10" s="8" t="s">
        <v>61</v>
      </c>
      <c r="E10" s="8" t="s">
        <v>81</v>
      </c>
      <c r="F10" s="8" t="s">
        <v>82</v>
      </c>
      <c r="G10" s="8" t="s">
        <v>202</v>
      </c>
      <c r="H10" s="8" t="s">
        <v>203</v>
      </c>
      <c r="I10" s="10">
        <v>22000</v>
      </c>
      <c r="J10" s="10"/>
      <c r="K10" s="10"/>
      <c r="L10" s="10"/>
      <c r="M10" s="10"/>
      <c r="N10" s="10"/>
      <c r="O10" s="10"/>
      <c r="P10" s="10"/>
      <c r="Q10" s="10"/>
      <c r="R10" s="10">
        <v>22000</v>
      </c>
      <c r="S10" s="10"/>
      <c r="T10" s="10"/>
      <c r="U10" s="10">
        <v>22000</v>
      </c>
      <c r="V10" s="10"/>
      <c r="W10" s="10"/>
    </row>
    <row r="11" ht="18.75" customHeight="1" spans="1:23">
      <c r="A11" s="8" t="s">
        <v>252</v>
      </c>
      <c r="B11" s="8" t="s">
        <v>253</v>
      </c>
      <c r="C11" s="9" t="s">
        <v>251</v>
      </c>
      <c r="D11" s="8" t="s">
        <v>61</v>
      </c>
      <c r="E11" s="8" t="s">
        <v>81</v>
      </c>
      <c r="F11" s="8" t="s">
        <v>82</v>
      </c>
      <c r="G11" s="8" t="s">
        <v>204</v>
      </c>
      <c r="H11" s="8" t="s">
        <v>205</v>
      </c>
      <c r="I11" s="10">
        <v>15000</v>
      </c>
      <c r="J11" s="10"/>
      <c r="K11" s="10"/>
      <c r="L11" s="10"/>
      <c r="M11" s="10"/>
      <c r="N11" s="10"/>
      <c r="O11" s="10"/>
      <c r="P11" s="22"/>
      <c r="Q11" s="10"/>
      <c r="R11" s="10">
        <v>15000</v>
      </c>
      <c r="S11" s="10"/>
      <c r="T11" s="10"/>
      <c r="U11" s="10">
        <v>15000</v>
      </c>
      <c r="V11" s="10"/>
      <c r="W11" s="10"/>
    </row>
    <row r="12" ht="18.75" customHeight="1" spans="1:23">
      <c r="A12" s="8" t="s">
        <v>252</v>
      </c>
      <c r="B12" s="8" t="s">
        <v>253</v>
      </c>
      <c r="C12" s="9" t="s">
        <v>251</v>
      </c>
      <c r="D12" s="8" t="s">
        <v>61</v>
      </c>
      <c r="E12" s="8" t="s">
        <v>81</v>
      </c>
      <c r="F12" s="8" t="s">
        <v>82</v>
      </c>
      <c r="G12" s="8" t="s">
        <v>214</v>
      </c>
      <c r="H12" s="8" t="s">
        <v>215</v>
      </c>
      <c r="I12" s="10">
        <v>20000</v>
      </c>
      <c r="J12" s="10"/>
      <c r="K12" s="10"/>
      <c r="L12" s="10"/>
      <c r="M12" s="10"/>
      <c r="N12" s="10"/>
      <c r="O12" s="10"/>
      <c r="P12" s="22"/>
      <c r="Q12" s="10"/>
      <c r="R12" s="10">
        <v>20000</v>
      </c>
      <c r="S12" s="10"/>
      <c r="T12" s="10"/>
      <c r="U12" s="10">
        <v>20000</v>
      </c>
      <c r="V12" s="10"/>
      <c r="W12" s="10"/>
    </row>
    <row r="13" ht="18.75" customHeight="1" spans="1:23">
      <c r="A13" s="8" t="s">
        <v>252</v>
      </c>
      <c r="B13" s="8" t="s">
        <v>253</v>
      </c>
      <c r="C13" s="9" t="s">
        <v>251</v>
      </c>
      <c r="D13" s="8" t="s">
        <v>61</v>
      </c>
      <c r="E13" s="8" t="s">
        <v>81</v>
      </c>
      <c r="F13" s="8" t="s">
        <v>82</v>
      </c>
      <c r="G13" s="8" t="s">
        <v>216</v>
      </c>
      <c r="H13" s="8" t="s">
        <v>217</v>
      </c>
      <c r="I13" s="10">
        <v>15000</v>
      </c>
      <c r="J13" s="10"/>
      <c r="K13" s="10"/>
      <c r="L13" s="10"/>
      <c r="M13" s="10"/>
      <c r="N13" s="10"/>
      <c r="O13" s="10"/>
      <c r="P13" s="22"/>
      <c r="Q13" s="10"/>
      <c r="R13" s="10">
        <v>15000</v>
      </c>
      <c r="S13" s="10"/>
      <c r="T13" s="10"/>
      <c r="U13" s="10">
        <v>15000</v>
      </c>
      <c r="V13" s="10"/>
      <c r="W13" s="10"/>
    </row>
    <row r="14" ht="18.75" customHeight="1" spans="1:23">
      <c r="A14" s="8" t="s">
        <v>252</v>
      </c>
      <c r="B14" s="8" t="s">
        <v>253</v>
      </c>
      <c r="C14" s="9" t="s">
        <v>251</v>
      </c>
      <c r="D14" s="8" t="s">
        <v>61</v>
      </c>
      <c r="E14" s="8" t="s">
        <v>81</v>
      </c>
      <c r="F14" s="8" t="s">
        <v>82</v>
      </c>
      <c r="G14" s="8" t="s">
        <v>254</v>
      </c>
      <c r="H14" s="8" t="s">
        <v>255</v>
      </c>
      <c r="I14" s="10">
        <v>75000</v>
      </c>
      <c r="J14" s="10"/>
      <c r="K14" s="10"/>
      <c r="L14" s="10"/>
      <c r="M14" s="10"/>
      <c r="N14" s="10"/>
      <c r="O14" s="10"/>
      <c r="P14" s="22"/>
      <c r="Q14" s="10"/>
      <c r="R14" s="10">
        <v>75000</v>
      </c>
      <c r="S14" s="10"/>
      <c r="T14" s="10"/>
      <c r="U14" s="10">
        <v>75000</v>
      </c>
      <c r="V14" s="10"/>
      <c r="W14" s="10"/>
    </row>
    <row r="15" ht="18.75" customHeight="1" spans="1:23">
      <c r="A15" s="8" t="s">
        <v>252</v>
      </c>
      <c r="B15" s="8" t="s">
        <v>253</v>
      </c>
      <c r="C15" s="9" t="s">
        <v>251</v>
      </c>
      <c r="D15" s="8" t="s">
        <v>61</v>
      </c>
      <c r="E15" s="8" t="s">
        <v>81</v>
      </c>
      <c r="F15" s="8" t="s">
        <v>82</v>
      </c>
      <c r="G15" s="8" t="s">
        <v>195</v>
      </c>
      <c r="H15" s="8" t="s">
        <v>196</v>
      </c>
      <c r="I15" s="10">
        <v>8000</v>
      </c>
      <c r="J15" s="10"/>
      <c r="K15" s="10"/>
      <c r="L15" s="10"/>
      <c r="M15" s="10"/>
      <c r="N15" s="10"/>
      <c r="O15" s="10"/>
      <c r="P15" s="22"/>
      <c r="Q15" s="10"/>
      <c r="R15" s="10">
        <v>8000</v>
      </c>
      <c r="S15" s="10"/>
      <c r="T15" s="10"/>
      <c r="U15" s="10">
        <v>8000</v>
      </c>
      <c r="V15" s="10"/>
      <c r="W15" s="10"/>
    </row>
    <row r="16" ht="18.75" customHeight="1" spans="1:23">
      <c r="A16" s="8" t="s">
        <v>252</v>
      </c>
      <c r="B16" s="8" t="s">
        <v>253</v>
      </c>
      <c r="C16" s="9" t="s">
        <v>251</v>
      </c>
      <c r="D16" s="8" t="s">
        <v>61</v>
      </c>
      <c r="E16" s="8" t="s">
        <v>81</v>
      </c>
      <c r="F16" s="8" t="s">
        <v>82</v>
      </c>
      <c r="G16" s="8" t="s">
        <v>256</v>
      </c>
      <c r="H16" s="8" t="s">
        <v>257</v>
      </c>
      <c r="I16" s="10">
        <v>10000</v>
      </c>
      <c r="J16" s="10"/>
      <c r="K16" s="10"/>
      <c r="L16" s="10"/>
      <c r="M16" s="10"/>
      <c r="N16" s="10"/>
      <c r="O16" s="10"/>
      <c r="P16" s="22"/>
      <c r="Q16" s="10"/>
      <c r="R16" s="10">
        <v>10000</v>
      </c>
      <c r="S16" s="10"/>
      <c r="T16" s="10"/>
      <c r="U16" s="10">
        <v>10000</v>
      </c>
      <c r="V16" s="10"/>
      <c r="W16" s="10"/>
    </row>
    <row r="17" ht="18.75" customHeight="1" spans="1:23">
      <c r="A17" s="8" t="s">
        <v>252</v>
      </c>
      <c r="B17" s="8" t="s">
        <v>253</v>
      </c>
      <c r="C17" s="9" t="s">
        <v>251</v>
      </c>
      <c r="D17" s="8" t="s">
        <v>61</v>
      </c>
      <c r="E17" s="8" t="s">
        <v>83</v>
      </c>
      <c r="F17" s="8" t="s">
        <v>84</v>
      </c>
      <c r="G17" s="8" t="s">
        <v>202</v>
      </c>
      <c r="H17" s="8" t="s">
        <v>203</v>
      </c>
      <c r="I17" s="10">
        <v>35000</v>
      </c>
      <c r="J17" s="10"/>
      <c r="K17" s="10"/>
      <c r="L17" s="10"/>
      <c r="M17" s="10"/>
      <c r="N17" s="10"/>
      <c r="O17" s="10"/>
      <c r="P17" s="22"/>
      <c r="Q17" s="10"/>
      <c r="R17" s="10">
        <v>35000</v>
      </c>
      <c r="S17" s="10"/>
      <c r="T17" s="10"/>
      <c r="U17" s="10">
        <v>35000</v>
      </c>
      <c r="V17" s="10"/>
      <c r="W17" s="10"/>
    </row>
    <row r="18" ht="18.75" customHeight="1" spans="1:23">
      <c r="A18" s="8" t="s">
        <v>252</v>
      </c>
      <c r="B18" s="8" t="s">
        <v>253</v>
      </c>
      <c r="C18" s="9" t="s">
        <v>251</v>
      </c>
      <c r="D18" s="8" t="s">
        <v>61</v>
      </c>
      <c r="E18" s="8" t="s">
        <v>83</v>
      </c>
      <c r="F18" s="8" t="s">
        <v>84</v>
      </c>
      <c r="G18" s="8" t="s">
        <v>204</v>
      </c>
      <c r="H18" s="8" t="s">
        <v>205</v>
      </c>
      <c r="I18" s="10">
        <v>20000</v>
      </c>
      <c r="J18" s="10"/>
      <c r="K18" s="10"/>
      <c r="L18" s="10"/>
      <c r="M18" s="10"/>
      <c r="N18" s="10"/>
      <c r="O18" s="10"/>
      <c r="P18" s="22"/>
      <c r="Q18" s="10"/>
      <c r="R18" s="10">
        <v>20000</v>
      </c>
      <c r="S18" s="10"/>
      <c r="T18" s="10"/>
      <c r="U18" s="10">
        <v>20000</v>
      </c>
      <c r="V18" s="10"/>
      <c r="W18" s="10"/>
    </row>
    <row r="19" ht="18.75" customHeight="1" spans="1:23">
      <c r="A19" s="8" t="s">
        <v>252</v>
      </c>
      <c r="B19" s="8" t="s">
        <v>253</v>
      </c>
      <c r="C19" s="9" t="s">
        <v>251</v>
      </c>
      <c r="D19" s="8" t="s">
        <v>61</v>
      </c>
      <c r="E19" s="8" t="s">
        <v>83</v>
      </c>
      <c r="F19" s="8" t="s">
        <v>84</v>
      </c>
      <c r="G19" s="8" t="s">
        <v>212</v>
      </c>
      <c r="H19" s="8" t="s">
        <v>213</v>
      </c>
      <c r="I19" s="10">
        <v>3000</v>
      </c>
      <c r="J19" s="10"/>
      <c r="K19" s="10"/>
      <c r="L19" s="10"/>
      <c r="M19" s="10"/>
      <c r="N19" s="10"/>
      <c r="O19" s="10"/>
      <c r="P19" s="22"/>
      <c r="Q19" s="10"/>
      <c r="R19" s="10">
        <v>3000</v>
      </c>
      <c r="S19" s="10"/>
      <c r="T19" s="10"/>
      <c r="U19" s="10">
        <v>3000</v>
      </c>
      <c r="V19" s="10"/>
      <c r="W19" s="10"/>
    </row>
    <row r="20" ht="18.75" customHeight="1" spans="1:23">
      <c r="A20" s="8" t="s">
        <v>252</v>
      </c>
      <c r="B20" s="8" t="s">
        <v>253</v>
      </c>
      <c r="C20" s="9" t="s">
        <v>251</v>
      </c>
      <c r="D20" s="8" t="s">
        <v>61</v>
      </c>
      <c r="E20" s="8" t="s">
        <v>83</v>
      </c>
      <c r="F20" s="8" t="s">
        <v>84</v>
      </c>
      <c r="G20" s="8" t="s">
        <v>214</v>
      </c>
      <c r="H20" s="8" t="s">
        <v>215</v>
      </c>
      <c r="I20" s="10">
        <v>22000</v>
      </c>
      <c r="J20" s="10"/>
      <c r="K20" s="10"/>
      <c r="L20" s="10"/>
      <c r="M20" s="10"/>
      <c r="N20" s="10"/>
      <c r="O20" s="10"/>
      <c r="P20" s="22"/>
      <c r="Q20" s="10"/>
      <c r="R20" s="10">
        <v>22000</v>
      </c>
      <c r="S20" s="10"/>
      <c r="T20" s="10"/>
      <c r="U20" s="10">
        <v>22000</v>
      </c>
      <c r="V20" s="10"/>
      <c r="W20" s="10"/>
    </row>
    <row r="21" ht="18.75" customHeight="1" spans="1:23">
      <c r="A21" s="8" t="s">
        <v>252</v>
      </c>
      <c r="B21" s="8" t="s">
        <v>253</v>
      </c>
      <c r="C21" s="9" t="s">
        <v>251</v>
      </c>
      <c r="D21" s="8" t="s">
        <v>61</v>
      </c>
      <c r="E21" s="8" t="s">
        <v>83</v>
      </c>
      <c r="F21" s="8" t="s">
        <v>84</v>
      </c>
      <c r="G21" s="8" t="s">
        <v>216</v>
      </c>
      <c r="H21" s="8" t="s">
        <v>217</v>
      </c>
      <c r="I21" s="10">
        <v>15000</v>
      </c>
      <c r="J21" s="10"/>
      <c r="K21" s="10"/>
      <c r="L21" s="10"/>
      <c r="M21" s="10"/>
      <c r="N21" s="10"/>
      <c r="O21" s="10"/>
      <c r="P21" s="22"/>
      <c r="Q21" s="10"/>
      <c r="R21" s="10">
        <v>15000</v>
      </c>
      <c r="S21" s="10"/>
      <c r="T21" s="10"/>
      <c r="U21" s="10">
        <v>15000</v>
      </c>
      <c r="V21" s="10"/>
      <c r="W21" s="10"/>
    </row>
    <row r="22" ht="18.75" customHeight="1" spans="1:23">
      <c r="A22" s="8" t="s">
        <v>252</v>
      </c>
      <c r="B22" s="8" t="s">
        <v>253</v>
      </c>
      <c r="C22" s="9" t="s">
        <v>251</v>
      </c>
      <c r="D22" s="8" t="s">
        <v>61</v>
      </c>
      <c r="E22" s="8" t="s">
        <v>83</v>
      </c>
      <c r="F22" s="8" t="s">
        <v>84</v>
      </c>
      <c r="G22" s="8" t="s">
        <v>218</v>
      </c>
      <c r="H22" s="8" t="s">
        <v>219</v>
      </c>
      <c r="I22" s="10">
        <v>8000</v>
      </c>
      <c r="J22" s="10"/>
      <c r="K22" s="10"/>
      <c r="L22" s="10"/>
      <c r="M22" s="10"/>
      <c r="N22" s="10"/>
      <c r="O22" s="10"/>
      <c r="P22" s="22"/>
      <c r="Q22" s="10"/>
      <c r="R22" s="10">
        <v>8000</v>
      </c>
      <c r="S22" s="10"/>
      <c r="T22" s="10"/>
      <c r="U22" s="10">
        <v>8000</v>
      </c>
      <c r="V22" s="10"/>
      <c r="W22" s="10"/>
    </row>
    <row r="23" ht="18.75" customHeight="1" spans="1:23">
      <c r="A23" s="8" t="s">
        <v>252</v>
      </c>
      <c r="B23" s="8" t="s">
        <v>253</v>
      </c>
      <c r="C23" s="9" t="s">
        <v>251</v>
      </c>
      <c r="D23" s="8" t="s">
        <v>61</v>
      </c>
      <c r="E23" s="8" t="s">
        <v>83</v>
      </c>
      <c r="F23" s="8" t="s">
        <v>84</v>
      </c>
      <c r="G23" s="8" t="s">
        <v>195</v>
      </c>
      <c r="H23" s="8" t="s">
        <v>196</v>
      </c>
      <c r="I23" s="10">
        <v>15000</v>
      </c>
      <c r="J23" s="10"/>
      <c r="K23" s="10"/>
      <c r="L23" s="10"/>
      <c r="M23" s="10"/>
      <c r="N23" s="10"/>
      <c r="O23" s="10"/>
      <c r="P23" s="22"/>
      <c r="Q23" s="10"/>
      <c r="R23" s="10">
        <v>15000</v>
      </c>
      <c r="S23" s="10"/>
      <c r="T23" s="10"/>
      <c r="U23" s="10">
        <v>15000</v>
      </c>
      <c r="V23" s="10"/>
      <c r="W23" s="10"/>
    </row>
    <row r="24" ht="18.75" customHeight="1" spans="1:23">
      <c r="A24" s="8" t="s">
        <v>252</v>
      </c>
      <c r="B24" s="8" t="s">
        <v>253</v>
      </c>
      <c r="C24" s="9" t="s">
        <v>251</v>
      </c>
      <c r="D24" s="8" t="s">
        <v>61</v>
      </c>
      <c r="E24" s="8" t="s">
        <v>83</v>
      </c>
      <c r="F24" s="8" t="s">
        <v>84</v>
      </c>
      <c r="G24" s="8" t="s">
        <v>256</v>
      </c>
      <c r="H24" s="8" t="s">
        <v>257</v>
      </c>
      <c r="I24" s="10">
        <v>10000</v>
      </c>
      <c r="J24" s="10"/>
      <c r="K24" s="10"/>
      <c r="L24" s="10"/>
      <c r="M24" s="10"/>
      <c r="N24" s="10"/>
      <c r="O24" s="10"/>
      <c r="P24" s="22"/>
      <c r="Q24" s="10"/>
      <c r="R24" s="10">
        <v>10000</v>
      </c>
      <c r="S24" s="10"/>
      <c r="T24" s="10"/>
      <c r="U24" s="10">
        <v>10000</v>
      </c>
      <c r="V24" s="10"/>
      <c r="W24" s="10"/>
    </row>
    <row r="25" ht="18.75" customHeight="1" spans="1:23">
      <c r="A25" s="8" t="s">
        <v>252</v>
      </c>
      <c r="B25" s="8" t="s">
        <v>253</v>
      </c>
      <c r="C25" s="9" t="s">
        <v>251</v>
      </c>
      <c r="D25" s="8" t="s">
        <v>61</v>
      </c>
      <c r="E25" s="8" t="s">
        <v>85</v>
      </c>
      <c r="F25" s="8" t="s">
        <v>86</v>
      </c>
      <c r="G25" s="8" t="s">
        <v>202</v>
      </c>
      <c r="H25" s="8" t="s">
        <v>203</v>
      </c>
      <c r="I25" s="10">
        <v>34000</v>
      </c>
      <c r="J25" s="10"/>
      <c r="K25" s="10"/>
      <c r="L25" s="10"/>
      <c r="M25" s="10"/>
      <c r="N25" s="10"/>
      <c r="O25" s="10"/>
      <c r="P25" s="22"/>
      <c r="Q25" s="10"/>
      <c r="R25" s="10">
        <v>34000</v>
      </c>
      <c r="S25" s="10"/>
      <c r="T25" s="10"/>
      <c r="U25" s="10">
        <v>34000</v>
      </c>
      <c r="V25" s="10"/>
      <c r="W25" s="10"/>
    </row>
    <row r="26" ht="18.75" customHeight="1" spans="1:23">
      <c r="A26" s="8" t="s">
        <v>252</v>
      </c>
      <c r="B26" s="8" t="s">
        <v>253</v>
      </c>
      <c r="C26" s="9" t="s">
        <v>251</v>
      </c>
      <c r="D26" s="8" t="s">
        <v>61</v>
      </c>
      <c r="E26" s="8" t="s">
        <v>85</v>
      </c>
      <c r="F26" s="8" t="s">
        <v>86</v>
      </c>
      <c r="G26" s="8" t="s">
        <v>204</v>
      </c>
      <c r="H26" s="8" t="s">
        <v>205</v>
      </c>
      <c r="I26" s="10">
        <v>25000</v>
      </c>
      <c r="J26" s="10"/>
      <c r="K26" s="10"/>
      <c r="L26" s="10"/>
      <c r="M26" s="10"/>
      <c r="N26" s="10"/>
      <c r="O26" s="10"/>
      <c r="P26" s="22"/>
      <c r="Q26" s="10"/>
      <c r="R26" s="10">
        <v>25000</v>
      </c>
      <c r="S26" s="10"/>
      <c r="T26" s="10"/>
      <c r="U26" s="10">
        <v>25000</v>
      </c>
      <c r="V26" s="10"/>
      <c r="W26" s="10"/>
    </row>
    <row r="27" ht="18.75" customHeight="1" spans="1:23">
      <c r="A27" s="8" t="s">
        <v>252</v>
      </c>
      <c r="B27" s="8" t="s">
        <v>253</v>
      </c>
      <c r="C27" s="9" t="s">
        <v>251</v>
      </c>
      <c r="D27" s="8" t="s">
        <v>61</v>
      </c>
      <c r="E27" s="8" t="s">
        <v>85</v>
      </c>
      <c r="F27" s="8" t="s">
        <v>86</v>
      </c>
      <c r="G27" s="8" t="s">
        <v>214</v>
      </c>
      <c r="H27" s="8" t="s">
        <v>215</v>
      </c>
      <c r="I27" s="10">
        <v>36000</v>
      </c>
      <c r="J27" s="10"/>
      <c r="K27" s="10"/>
      <c r="L27" s="10"/>
      <c r="M27" s="10"/>
      <c r="N27" s="10"/>
      <c r="O27" s="10"/>
      <c r="P27" s="22"/>
      <c r="Q27" s="10"/>
      <c r="R27" s="10">
        <v>36000</v>
      </c>
      <c r="S27" s="10"/>
      <c r="T27" s="10"/>
      <c r="U27" s="10">
        <v>36000</v>
      </c>
      <c r="V27" s="10"/>
      <c r="W27" s="10"/>
    </row>
    <row r="28" ht="18.75" customHeight="1" spans="1:23">
      <c r="A28" s="8" t="s">
        <v>252</v>
      </c>
      <c r="B28" s="8" t="s">
        <v>253</v>
      </c>
      <c r="C28" s="9" t="s">
        <v>251</v>
      </c>
      <c r="D28" s="8" t="s">
        <v>61</v>
      </c>
      <c r="E28" s="8" t="s">
        <v>85</v>
      </c>
      <c r="F28" s="8" t="s">
        <v>86</v>
      </c>
      <c r="G28" s="8" t="s">
        <v>216</v>
      </c>
      <c r="H28" s="8" t="s">
        <v>217</v>
      </c>
      <c r="I28" s="10">
        <v>30000</v>
      </c>
      <c r="J28" s="10"/>
      <c r="K28" s="10"/>
      <c r="L28" s="10"/>
      <c r="M28" s="10"/>
      <c r="N28" s="10"/>
      <c r="O28" s="10"/>
      <c r="P28" s="22"/>
      <c r="Q28" s="10"/>
      <c r="R28" s="10">
        <v>30000</v>
      </c>
      <c r="S28" s="10"/>
      <c r="T28" s="10"/>
      <c r="U28" s="10">
        <v>30000</v>
      </c>
      <c r="V28" s="10"/>
      <c r="W28" s="10"/>
    </row>
    <row r="29" ht="18.75" customHeight="1" spans="1:23">
      <c r="A29" s="8" t="s">
        <v>252</v>
      </c>
      <c r="B29" s="8" t="s">
        <v>253</v>
      </c>
      <c r="C29" s="9" t="s">
        <v>251</v>
      </c>
      <c r="D29" s="8" t="s">
        <v>61</v>
      </c>
      <c r="E29" s="8" t="s">
        <v>85</v>
      </c>
      <c r="F29" s="8" t="s">
        <v>86</v>
      </c>
      <c r="G29" s="8" t="s">
        <v>254</v>
      </c>
      <c r="H29" s="8" t="s">
        <v>255</v>
      </c>
      <c r="I29" s="10">
        <v>35000</v>
      </c>
      <c r="J29" s="10"/>
      <c r="K29" s="10"/>
      <c r="L29" s="10"/>
      <c r="M29" s="10"/>
      <c r="N29" s="10"/>
      <c r="O29" s="10"/>
      <c r="P29" s="22"/>
      <c r="Q29" s="10"/>
      <c r="R29" s="10">
        <v>35000</v>
      </c>
      <c r="S29" s="10"/>
      <c r="T29" s="10"/>
      <c r="U29" s="10">
        <v>35000</v>
      </c>
      <c r="V29" s="10"/>
      <c r="W29" s="10"/>
    </row>
    <row r="30" ht="18.75" customHeight="1" spans="1:23">
      <c r="A30" s="8" t="s">
        <v>252</v>
      </c>
      <c r="B30" s="8" t="s">
        <v>253</v>
      </c>
      <c r="C30" s="9" t="s">
        <v>251</v>
      </c>
      <c r="D30" s="8" t="s">
        <v>61</v>
      </c>
      <c r="E30" s="8" t="s">
        <v>85</v>
      </c>
      <c r="F30" s="8" t="s">
        <v>86</v>
      </c>
      <c r="G30" s="8" t="s">
        <v>195</v>
      </c>
      <c r="H30" s="8" t="s">
        <v>196</v>
      </c>
      <c r="I30" s="10">
        <v>20000</v>
      </c>
      <c r="J30" s="10"/>
      <c r="K30" s="10"/>
      <c r="L30" s="10"/>
      <c r="M30" s="10"/>
      <c r="N30" s="10"/>
      <c r="O30" s="10"/>
      <c r="P30" s="22"/>
      <c r="Q30" s="10"/>
      <c r="R30" s="10">
        <v>20000</v>
      </c>
      <c r="S30" s="10"/>
      <c r="T30" s="10"/>
      <c r="U30" s="10">
        <v>20000</v>
      </c>
      <c r="V30" s="10"/>
      <c r="W30" s="10"/>
    </row>
    <row r="31" ht="18.75" customHeight="1" spans="1:23">
      <c r="A31" s="8" t="s">
        <v>252</v>
      </c>
      <c r="B31" s="8" t="s">
        <v>253</v>
      </c>
      <c r="C31" s="9" t="s">
        <v>251</v>
      </c>
      <c r="D31" s="8" t="s">
        <v>61</v>
      </c>
      <c r="E31" s="8" t="s">
        <v>85</v>
      </c>
      <c r="F31" s="8" t="s">
        <v>86</v>
      </c>
      <c r="G31" s="8" t="s">
        <v>256</v>
      </c>
      <c r="H31" s="8" t="s">
        <v>257</v>
      </c>
      <c r="I31" s="10">
        <v>27000</v>
      </c>
      <c r="J31" s="10"/>
      <c r="K31" s="10"/>
      <c r="L31" s="10"/>
      <c r="M31" s="10"/>
      <c r="N31" s="10"/>
      <c r="O31" s="10"/>
      <c r="P31" s="22"/>
      <c r="Q31" s="10"/>
      <c r="R31" s="10">
        <v>27000</v>
      </c>
      <c r="S31" s="10"/>
      <c r="T31" s="10"/>
      <c r="U31" s="10">
        <v>27000</v>
      </c>
      <c r="V31" s="10"/>
      <c r="W31" s="10"/>
    </row>
    <row r="32" ht="18.75" customHeight="1" spans="1:23">
      <c r="A32" s="22"/>
      <c r="B32" s="22"/>
      <c r="C32" s="9" t="s">
        <v>258</v>
      </c>
      <c r="D32" s="22"/>
      <c r="E32" s="22"/>
      <c r="F32" s="22"/>
      <c r="G32" s="22"/>
      <c r="H32" s="22"/>
      <c r="I32" s="10">
        <v>201300</v>
      </c>
      <c r="J32" s="10">
        <v>201300</v>
      </c>
      <c r="K32" s="10">
        <v>201300</v>
      </c>
      <c r="L32" s="10"/>
      <c r="M32" s="10"/>
      <c r="N32" s="10"/>
      <c r="O32" s="10"/>
      <c r="P32" s="22"/>
      <c r="Q32" s="10"/>
      <c r="R32" s="10"/>
      <c r="S32" s="10"/>
      <c r="T32" s="10"/>
      <c r="U32" s="10"/>
      <c r="V32" s="10"/>
      <c r="W32" s="10"/>
    </row>
    <row r="33" ht="18.75" customHeight="1" spans="1:23">
      <c r="A33" s="8" t="s">
        <v>252</v>
      </c>
      <c r="B33" s="8" t="s">
        <v>259</v>
      </c>
      <c r="C33" s="9" t="s">
        <v>258</v>
      </c>
      <c r="D33" s="8" t="s">
        <v>61</v>
      </c>
      <c r="E33" s="8" t="s">
        <v>87</v>
      </c>
      <c r="F33" s="8" t="s">
        <v>88</v>
      </c>
      <c r="G33" s="8" t="s">
        <v>216</v>
      </c>
      <c r="H33" s="8" t="s">
        <v>217</v>
      </c>
      <c r="I33" s="10">
        <v>16500</v>
      </c>
      <c r="J33" s="10">
        <v>16500</v>
      </c>
      <c r="K33" s="10">
        <v>16500</v>
      </c>
      <c r="L33" s="10"/>
      <c r="M33" s="10"/>
      <c r="N33" s="10"/>
      <c r="O33" s="10"/>
      <c r="P33" s="22"/>
      <c r="Q33" s="10"/>
      <c r="R33" s="10"/>
      <c r="S33" s="10"/>
      <c r="T33" s="10"/>
      <c r="U33" s="10"/>
      <c r="V33" s="10"/>
      <c r="W33" s="10"/>
    </row>
    <row r="34" ht="18.75" customHeight="1" spans="1:23">
      <c r="A34" s="8" t="s">
        <v>252</v>
      </c>
      <c r="B34" s="8" t="s">
        <v>259</v>
      </c>
      <c r="C34" s="9" t="s">
        <v>258</v>
      </c>
      <c r="D34" s="8" t="s">
        <v>61</v>
      </c>
      <c r="E34" s="8" t="s">
        <v>87</v>
      </c>
      <c r="F34" s="8" t="s">
        <v>88</v>
      </c>
      <c r="G34" s="8" t="s">
        <v>218</v>
      </c>
      <c r="H34" s="8" t="s">
        <v>219</v>
      </c>
      <c r="I34" s="10">
        <v>184800</v>
      </c>
      <c r="J34" s="10">
        <v>184800</v>
      </c>
      <c r="K34" s="10">
        <v>184800</v>
      </c>
      <c r="L34" s="10"/>
      <c r="M34" s="10"/>
      <c r="N34" s="10"/>
      <c r="O34" s="10"/>
      <c r="P34" s="22"/>
      <c r="Q34" s="10"/>
      <c r="R34" s="10"/>
      <c r="S34" s="10"/>
      <c r="T34" s="10"/>
      <c r="U34" s="10"/>
      <c r="V34" s="10"/>
      <c r="W34" s="10"/>
    </row>
    <row r="35" ht="18.75" customHeight="1" spans="1:23">
      <c r="A35" s="22"/>
      <c r="B35" s="22"/>
      <c r="C35" s="9" t="s">
        <v>260</v>
      </c>
      <c r="D35" s="22"/>
      <c r="E35" s="22"/>
      <c r="F35" s="22"/>
      <c r="G35" s="22"/>
      <c r="H35" s="22"/>
      <c r="I35" s="10">
        <v>657050</v>
      </c>
      <c r="J35" s="10">
        <v>657050</v>
      </c>
      <c r="K35" s="10">
        <v>657050</v>
      </c>
      <c r="L35" s="10"/>
      <c r="M35" s="10"/>
      <c r="N35" s="10"/>
      <c r="O35" s="10"/>
      <c r="P35" s="22"/>
      <c r="Q35" s="10"/>
      <c r="R35" s="10"/>
      <c r="S35" s="10"/>
      <c r="T35" s="10"/>
      <c r="U35" s="10"/>
      <c r="V35" s="10"/>
      <c r="W35" s="10"/>
    </row>
    <row r="36" ht="18.75" customHeight="1" spans="1:23">
      <c r="A36" s="8" t="s">
        <v>261</v>
      </c>
      <c r="B36" s="8" t="s">
        <v>262</v>
      </c>
      <c r="C36" s="9" t="s">
        <v>260</v>
      </c>
      <c r="D36" s="8" t="s">
        <v>61</v>
      </c>
      <c r="E36" s="8" t="s">
        <v>85</v>
      </c>
      <c r="F36" s="8" t="s">
        <v>86</v>
      </c>
      <c r="G36" s="8" t="s">
        <v>202</v>
      </c>
      <c r="H36" s="8" t="s">
        <v>203</v>
      </c>
      <c r="I36" s="10">
        <v>100000</v>
      </c>
      <c r="J36" s="10">
        <v>100000</v>
      </c>
      <c r="K36" s="10">
        <v>100000</v>
      </c>
      <c r="L36" s="10"/>
      <c r="M36" s="10"/>
      <c r="N36" s="10"/>
      <c r="O36" s="10"/>
      <c r="P36" s="22"/>
      <c r="Q36" s="10"/>
      <c r="R36" s="10"/>
      <c r="S36" s="10"/>
      <c r="T36" s="10"/>
      <c r="U36" s="10"/>
      <c r="V36" s="10"/>
      <c r="W36" s="10"/>
    </row>
    <row r="37" ht="18.75" customHeight="1" spans="1:23">
      <c r="A37" s="8" t="s">
        <v>261</v>
      </c>
      <c r="B37" s="8" t="s">
        <v>262</v>
      </c>
      <c r="C37" s="9" t="s">
        <v>260</v>
      </c>
      <c r="D37" s="8" t="s">
        <v>61</v>
      </c>
      <c r="E37" s="8" t="s">
        <v>85</v>
      </c>
      <c r="F37" s="8" t="s">
        <v>86</v>
      </c>
      <c r="G37" s="8" t="s">
        <v>202</v>
      </c>
      <c r="H37" s="8" t="s">
        <v>203</v>
      </c>
      <c r="I37" s="10">
        <v>20000</v>
      </c>
      <c r="J37" s="10">
        <v>20000</v>
      </c>
      <c r="K37" s="10">
        <v>20000</v>
      </c>
      <c r="L37" s="10"/>
      <c r="M37" s="10"/>
      <c r="N37" s="10"/>
      <c r="O37" s="10"/>
      <c r="P37" s="22"/>
      <c r="Q37" s="10"/>
      <c r="R37" s="10"/>
      <c r="S37" s="10"/>
      <c r="T37" s="10"/>
      <c r="U37" s="10"/>
      <c r="V37" s="10"/>
      <c r="W37" s="10"/>
    </row>
    <row r="38" ht="18.75" customHeight="1" spans="1:23">
      <c r="A38" s="8" t="s">
        <v>261</v>
      </c>
      <c r="B38" s="8" t="s">
        <v>262</v>
      </c>
      <c r="C38" s="9" t="s">
        <v>260</v>
      </c>
      <c r="D38" s="8" t="s">
        <v>61</v>
      </c>
      <c r="E38" s="8" t="s">
        <v>85</v>
      </c>
      <c r="F38" s="8" t="s">
        <v>86</v>
      </c>
      <c r="G38" s="8" t="s">
        <v>204</v>
      </c>
      <c r="H38" s="8" t="s">
        <v>205</v>
      </c>
      <c r="I38" s="10">
        <v>10000</v>
      </c>
      <c r="J38" s="10">
        <v>10000</v>
      </c>
      <c r="K38" s="10">
        <v>10000</v>
      </c>
      <c r="L38" s="10"/>
      <c r="M38" s="10"/>
      <c r="N38" s="10"/>
      <c r="O38" s="10"/>
      <c r="P38" s="22"/>
      <c r="Q38" s="10"/>
      <c r="R38" s="10"/>
      <c r="S38" s="10"/>
      <c r="T38" s="10"/>
      <c r="U38" s="10"/>
      <c r="V38" s="10"/>
      <c r="W38" s="10"/>
    </row>
    <row r="39" ht="18.75" customHeight="1" spans="1:23">
      <c r="A39" s="8" t="s">
        <v>261</v>
      </c>
      <c r="B39" s="8" t="s">
        <v>262</v>
      </c>
      <c r="C39" s="9" t="s">
        <v>260</v>
      </c>
      <c r="D39" s="8" t="s">
        <v>61</v>
      </c>
      <c r="E39" s="8" t="s">
        <v>85</v>
      </c>
      <c r="F39" s="8" t="s">
        <v>86</v>
      </c>
      <c r="G39" s="8" t="s">
        <v>214</v>
      </c>
      <c r="H39" s="8" t="s">
        <v>215</v>
      </c>
      <c r="I39" s="10">
        <v>24360</v>
      </c>
      <c r="J39" s="10">
        <v>24360</v>
      </c>
      <c r="K39" s="10">
        <v>24360</v>
      </c>
      <c r="L39" s="10"/>
      <c r="M39" s="10"/>
      <c r="N39" s="10"/>
      <c r="O39" s="10"/>
      <c r="P39" s="22"/>
      <c r="Q39" s="10"/>
      <c r="R39" s="10"/>
      <c r="S39" s="10"/>
      <c r="T39" s="10"/>
      <c r="U39" s="10"/>
      <c r="V39" s="10"/>
      <c r="W39" s="10"/>
    </row>
    <row r="40" ht="18.75" customHeight="1" spans="1:23">
      <c r="A40" s="8" t="s">
        <v>261</v>
      </c>
      <c r="B40" s="8" t="s">
        <v>262</v>
      </c>
      <c r="C40" s="9" t="s">
        <v>260</v>
      </c>
      <c r="D40" s="8" t="s">
        <v>61</v>
      </c>
      <c r="E40" s="8" t="s">
        <v>85</v>
      </c>
      <c r="F40" s="8" t="s">
        <v>86</v>
      </c>
      <c r="G40" s="8" t="s">
        <v>216</v>
      </c>
      <c r="H40" s="8" t="s">
        <v>217</v>
      </c>
      <c r="I40" s="10">
        <v>23300</v>
      </c>
      <c r="J40" s="10">
        <v>23300</v>
      </c>
      <c r="K40" s="10">
        <v>23300</v>
      </c>
      <c r="L40" s="10"/>
      <c r="M40" s="10"/>
      <c r="N40" s="10"/>
      <c r="O40" s="10"/>
      <c r="P40" s="22"/>
      <c r="Q40" s="10"/>
      <c r="R40" s="10"/>
      <c r="S40" s="10"/>
      <c r="T40" s="10"/>
      <c r="U40" s="10"/>
      <c r="V40" s="10"/>
      <c r="W40" s="10"/>
    </row>
    <row r="41" ht="18.75" customHeight="1" spans="1:23">
      <c r="A41" s="8" t="s">
        <v>261</v>
      </c>
      <c r="B41" s="8" t="s">
        <v>262</v>
      </c>
      <c r="C41" s="9" t="s">
        <v>260</v>
      </c>
      <c r="D41" s="8" t="s">
        <v>61</v>
      </c>
      <c r="E41" s="8" t="s">
        <v>85</v>
      </c>
      <c r="F41" s="8" t="s">
        <v>86</v>
      </c>
      <c r="G41" s="8" t="s">
        <v>218</v>
      </c>
      <c r="H41" s="8" t="s">
        <v>219</v>
      </c>
      <c r="I41" s="10">
        <v>449300</v>
      </c>
      <c r="J41" s="10">
        <v>449300</v>
      </c>
      <c r="K41" s="10">
        <v>449300</v>
      </c>
      <c r="L41" s="10"/>
      <c r="M41" s="10"/>
      <c r="N41" s="10"/>
      <c r="O41" s="10"/>
      <c r="P41" s="22"/>
      <c r="Q41" s="10"/>
      <c r="R41" s="10"/>
      <c r="S41" s="10"/>
      <c r="T41" s="10"/>
      <c r="U41" s="10"/>
      <c r="V41" s="10"/>
      <c r="W41" s="10"/>
    </row>
    <row r="42" ht="18.75" customHeight="1" spans="1:23">
      <c r="A42" s="8" t="s">
        <v>261</v>
      </c>
      <c r="B42" s="8" t="s">
        <v>262</v>
      </c>
      <c r="C42" s="9" t="s">
        <v>260</v>
      </c>
      <c r="D42" s="8" t="s">
        <v>61</v>
      </c>
      <c r="E42" s="8" t="s">
        <v>85</v>
      </c>
      <c r="F42" s="8" t="s">
        <v>86</v>
      </c>
      <c r="G42" s="8" t="s">
        <v>218</v>
      </c>
      <c r="H42" s="8" t="s">
        <v>219</v>
      </c>
      <c r="I42" s="10">
        <v>26490</v>
      </c>
      <c r="J42" s="10">
        <v>26490</v>
      </c>
      <c r="K42" s="10">
        <v>26490</v>
      </c>
      <c r="L42" s="10"/>
      <c r="M42" s="10"/>
      <c r="N42" s="10"/>
      <c r="O42" s="10"/>
      <c r="P42" s="22"/>
      <c r="Q42" s="10"/>
      <c r="R42" s="10"/>
      <c r="S42" s="10"/>
      <c r="T42" s="10"/>
      <c r="U42" s="10"/>
      <c r="V42" s="10"/>
      <c r="W42" s="10"/>
    </row>
    <row r="43" ht="18.75" customHeight="1" spans="1:23">
      <c r="A43" s="8" t="s">
        <v>261</v>
      </c>
      <c r="B43" s="8" t="s">
        <v>262</v>
      </c>
      <c r="C43" s="9" t="s">
        <v>260</v>
      </c>
      <c r="D43" s="8" t="s">
        <v>61</v>
      </c>
      <c r="E43" s="8" t="s">
        <v>85</v>
      </c>
      <c r="F43" s="8" t="s">
        <v>86</v>
      </c>
      <c r="G43" s="8" t="s">
        <v>195</v>
      </c>
      <c r="H43" s="8" t="s">
        <v>196</v>
      </c>
      <c r="I43" s="10">
        <v>3600</v>
      </c>
      <c r="J43" s="10">
        <v>3600</v>
      </c>
      <c r="K43" s="10">
        <v>3600</v>
      </c>
      <c r="L43" s="10"/>
      <c r="M43" s="10"/>
      <c r="N43" s="10"/>
      <c r="O43" s="10"/>
      <c r="P43" s="22"/>
      <c r="Q43" s="10"/>
      <c r="R43" s="10"/>
      <c r="S43" s="10"/>
      <c r="T43" s="10"/>
      <c r="U43" s="10"/>
      <c r="V43" s="10"/>
      <c r="W43" s="10"/>
    </row>
    <row r="44" ht="18.75" customHeight="1" spans="1:23">
      <c r="A44" s="11" t="s">
        <v>37</v>
      </c>
      <c r="B44" s="11"/>
      <c r="C44" s="11"/>
      <c r="D44" s="11"/>
      <c r="E44" s="11"/>
      <c r="F44" s="11"/>
      <c r="G44" s="11"/>
      <c r="H44" s="11"/>
      <c r="I44" s="10">
        <v>1358350</v>
      </c>
      <c r="J44" s="10">
        <v>858350</v>
      </c>
      <c r="K44" s="10">
        <v>858350</v>
      </c>
      <c r="L44" s="10"/>
      <c r="M44" s="10"/>
      <c r="N44" s="10"/>
      <c r="O44" s="10"/>
      <c r="P44" s="10"/>
      <c r="Q44" s="10"/>
      <c r="R44" s="10">
        <v>500000</v>
      </c>
      <c r="S44" s="10"/>
      <c r="T44" s="10"/>
      <c r="U44" s="10">
        <v>500000</v>
      </c>
      <c r="V44" s="10"/>
      <c r="W44" s="10"/>
    </row>
  </sheetData>
  <mergeCells count="28">
    <mergeCell ref="A2:W2"/>
    <mergeCell ref="A3:H3"/>
    <mergeCell ref="J4:M4"/>
    <mergeCell ref="N4:P4"/>
    <mergeCell ref="R4:W4"/>
    <mergeCell ref="A44:H4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5"/>
  <sheetViews>
    <sheetView showZeros="0" workbookViewId="0">
      <selection activeCell="C29" sqref="C29"/>
    </sheetView>
  </sheetViews>
  <sheetFormatPr defaultColWidth="8.85321100917431" defaultRowHeight="15" customHeight="1"/>
  <cols>
    <col min="1" max="1" width="44.4128440366973" customWidth="1"/>
    <col min="2" max="2" width="41.5504587155963" customWidth="1"/>
    <col min="3" max="4" width="13.8440366972477" customWidth="1"/>
    <col min="5" max="5" width="26.8440366972477" customWidth="1"/>
    <col min="6" max="8" width="10" customWidth="1"/>
    <col min="9" max="9" width="13.697247706422" customWidth="1"/>
    <col min="10" max="10" width="27.9816513761468" customWidth="1"/>
  </cols>
  <sheetData>
    <row r="1" customHeight="1" spans="1:10">
      <c r="A1" s="19" t="s">
        <v>263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9" t="s">
        <v>264</v>
      </c>
      <c r="B2" s="29"/>
      <c r="C2" s="29"/>
      <c r="D2" s="29"/>
      <c r="E2" s="29"/>
      <c r="F2" s="29"/>
      <c r="G2" s="29"/>
      <c r="H2" s="29"/>
      <c r="I2" s="29"/>
      <c r="J2" s="29"/>
    </row>
    <row r="3" ht="20.25" customHeight="1" spans="1:10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0" t="s">
        <v>265</v>
      </c>
      <c r="B4" s="30" t="s">
        <v>266</v>
      </c>
      <c r="C4" s="30" t="s">
        <v>267</v>
      </c>
      <c r="D4" s="30" t="s">
        <v>268</v>
      </c>
      <c r="E4" s="30" t="s">
        <v>269</v>
      </c>
      <c r="F4" s="30" t="s">
        <v>270</v>
      </c>
      <c r="G4" s="30" t="s">
        <v>271</v>
      </c>
      <c r="H4" s="30" t="s">
        <v>272</v>
      </c>
      <c r="I4" s="30" t="s">
        <v>273</v>
      </c>
      <c r="J4" s="30" t="s">
        <v>274</v>
      </c>
    </row>
    <row r="5" ht="46.5" customHeight="1" spans="1:10">
      <c r="A5" s="30"/>
      <c r="B5" s="30"/>
      <c r="C5" s="30"/>
      <c r="D5" s="30"/>
      <c r="E5" s="30"/>
      <c r="F5" s="30"/>
      <c r="G5" s="30"/>
      <c r="H5" s="30"/>
      <c r="I5" s="30"/>
      <c r="J5" s="30"/>
    </row>
    <row r="6" ht="20.25" customHeight="1" spans="1:10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</row>
    <row r="7" ht="20.25" customHeight="1" spans="1:10">
      <c r="A7" s="35" t="s">
        <v>61</v>
      </c>
      <c r="B7" s="22"/>
      <c r="C7" s="22"/>
      <c r="E7" s="36"/>
      <c r="F7" s="36"/>
      <c r="G7" s="36"/>
      <c r="H7" s="36"/>
      <c r="I7" s="36"/>
      <c r="J7" s="36"/>
    </row>
    <row r="8" ht="36" customHeight="1" spans="1:10">
      <c r="A8" s="50" t="s">
        <v>258</v>
      </c>
      <c r="B8" s="22" t="s">
        <v>275</v>
      </c>
      <c r="C8" s="23"/>
      <c r="D8" s="23"/>
      <c r="E8" s="36"/>
      <c r="F8" s="36"/>
      <c r="G8" s="36"/>
      <c r="H8" s="36"/>
      <c r="I8" s="36"/>
      <c r="J8" s="36"/>
    </row>
    <row r="9" ht="20.25" customHeight="1" spans="1:10">
      <c r="A9" s="35"/>
      <c r="B9" s="22"/>
      <c r="C9" s="35" t="s">
        <v>276</v>
      </c>
      <c r="D9" s="51" t="s">
        <v>277</v>
      </c>
      <c r="E9" s="52" t="s">
        <v>278</v>
      </c>
      <c r="F9" s="38" t="s">
        <v>279</v>
      </c>
      <c r="G9" s="41" t="s">
        <v>280</v>
      </c>
      <c r="H9" s="38" t="s">
        <v>281</v>
      </c>
      <c r="I9" s="38" t="s">
        <v>282</v>
      </c>
      <c r="J9" s="52" t="s">
        <v>283</v>
      </c>
    </row>
    <row r="10" customHeight="1" spans="1:10">
      <c r="A10" s="53"/>
      <c r="B10" s="22"/>
      <c r="C10" s="35" t="s">
        <v>276</v>
      </c>
      <c r="D10" s="51" t="s">
        <v>277</v>
      </c>
      <c r="E10" s="52" t="s">
        <v>284</v>
      </c>
      <c r="F10" s="38" t="s">
        <v>285</v>
      </c>
      <c r="G10" s="41" t="s">
        <v>53</v>
      </c>
      <c r="H10" s="38" t="s">
        <v>286</v>
      </c>
      <c r="I10" s="38" t="s">
        <v>282</v>
      </c>
      <c r="J10" s="52" t="s">
        <v>287</v>
      </c>
    </row>
    <row r="11" customHeight="1" spans="1:10">
      <c r="A11" s="53"/>
      <c r="B11" s="22"/>
      <c r="C11" s="35" t="s">
        <v>276</v>
      </c>
      <c r="D11" s="51" t="s">
        <v>288</v>
      </c>
      <c r="E11" s="52" t="s">
        <v>289</v>
      </c>
      <c r="F11" s="38" t="s">
        <v>279</v>
      </c>
      <c r="G11" s="41" t="s">
        <v>290</v>
      </c>
      <c r="H11" s="38" t="s">
        <v>291</v>
      </c>
      <c r="I11" s="38" t="s">
        <v>282</v>
      </c>
      <c r="J11" s="52" t="s">
        <v>292</v>
      </c>
    </row>
    <row r="12" customHeight="1" spans="1:10">
      <c r="A12" s="53"/>
      <c r="B12" s="22"/>
      <c r="C12" s="35" t="s">
        <v>293</v>
      </c>
      <c r="D12" s="51" t="s">
        <v>294</v>
      </c>
      <c r="E12" s="52" t="s">
        <v>295</v>
      </c>
      <c r="F12" s="38" t="s">
        <v>285</v>
      </c>
      <c r="G12" s="41" t="s">
        <v>296</v>
      </c>
      <c r="H12" s="38" t="s">
        <v>291</v>
      </c>
      <c r="I12" s="38" t="s">
        <v>282</v>
      </c>
      <c r="J12" s="52" t="s">
        <v>297</v>
      </c>
    </row>
    <row r="13" customHeight="1" spans="1:10">
      <c r="A13" s="53"/>
      <c r="B13" s="22"/>
      <c r="C13" s="35" t="s">
        <v>298</v>
      </c>
      <c r="D13" s="51" t="s">
        <v>299</v>
      </c>
      <c r="E13" s="52" t="s">
        <v>300</v>
      </c>
      <c r="F13" s="38" t="s">
        <v>285</v>
      </c>
      <c r="G13" s="41" t="s">
        <v>296</v>
      </c>
      <c r="H13" s="38" t="s">
        <v>291</v>
      </c>
      <c r="I13" s="38" t="s">
        <v>282</v>
      </c>
      <c r="J13" s="52" t="s">
        <v>301</v>
      </c>
    </row>
    <row r="14" ht="35" customHeight="1" spans="1:10">
      <c r="A14" s="50" t="s">
        <v>260</v>
      </c>
      <c r="B14" s="22" t="s">
        <v>302</v>
      </c>
      <c r="C14" s="53"/>
      <c r="D14" s="53"/>
      <c r="E14" s="53"/>
      <c r="F14" s="53"/>
      <c r="G14" s="53"/>
      <c r="H14" s="53"/>
      <c r="I14" s="53"/>
      <c r="J14" s="53"/>
    </row>
    <row r="15" customHeight="1" spans="1:10">
      <c r="A15" s="53"/>
      <c r="B15" s="22"/>
      <c r="C15" s="35" t="s">
        <v>276</v>
      </c>
      <c r="D15" s="51" t="s">
        <v>277</v>
      </c>
      <c r="E15" s="52" t="s">
        <v>303</v>
      </c>
      <c r="F15" s="38" t="s">
        <v>285</v>
      </c>
      <c r="G15" s="41" t="s">
        <v>304</v>
      </c>
      <c r="H15" s="38" t="s">
        <v>281</v>
      </c>
      <c r="I15" s="38" t="s">
        <v>282</v>
      </c>
      <c r="J15" s="52" t="s">
        <v>305</v>
      </c>
    </row>
    <row r="16" customHeight="1" spans="1:10">
      <c r="A16" s="53"/>
      <c r="B16" s="22"/>
      <c r="C16" s="35" t="s">
        <v>276</v>
      </c>
      <c r="D16" s="51" t="s">
        <v>277</v>
      </c>
      <c r="E16" s="52" t="s">
        <v>306</v>
      </c>
      <c r="F16" s="38" t="s">
        <v>285</v>
      </c>
      <c r="G16" s="41" t="s">
        <v>307</v>
      </c>
      <c r="H16" s="38" t="s">
        <v>308</v>
      </c>
      <c r="I16" s="38" t="s">
        <v>282</v>
      </c>
      <c r="J16" s="52" t="s">
        <v>309</v>
      </c>
    </row>
    <row r="17" customHeight="1" spans="1:10">
      <c r="A17" s="53"/>
      <c r="B17" s="22"/>
      <c r="C17" s="35" t="s">
        <v>276</v>
      </c>
      <c r="D17" s="51" t="s">
        <v>310</v>
      </c>
      <c r="E17" s="52" t="s">
        <v>311</v>
      </c>
      <c r="F17" s="38" t="s">
        <v>279</v>
      </c>
      <c r="G17" s="41" t="s">
        <v>290</v>
      </c>
      <c r="H17" s="38" t="s">
        <v>291</v>
      </c>
      <c r="I17" s="38" t="s">
        <v>282</v>
      </c>
      <c r="J17" s="52" t="s">
        <v>312</v>
      </c>
    </row>
    <row r="18" customHeight="1" spans="1:10">
      <c r="A18" s="53"/>
      <c r="B18" s="22"/>
      <c r="C18" s="35" t="s">
        <v>293</v>
      </c>
      <c r="D18" s="51" t="s">
        <v>313</v>
      </c>
      <c r="E18" s="52" t="s">
        <v>314</v>
      </c>
      <c r="F18" s="38" t="s">
        <v>285</v>
      </c>
      <c r="G18" s="41" t="s">
        <v>315</v>
      </c>
      <c r="H18" s="38" t="s">
        <v>316</v>
      </c>
      <c r="I18" s="38" t="s">
        <v>282</v>
      </c>
      <c r="J18" s="52" t="s">
        <v>317</v>
      </c>
    </row>
    <row r="19" customHeight="1" spans="1:10">
      <c r="A19" s="53"/>
      <c r="B19" s="22"/>
      <c r="C19" s="35" t="s">
        <v>298</v>
      </c>
      <c r="D19" s="51" t="s">
        <v>299</v>
      </c>
      <c r="E19" s="52" t="s">
        <v>318</v>
      </c>
      <c r="F19" s="38" t="s">
        <v>285</v>
      </c>
      <c r="G19" s="41" t="s">
        <v>296</v>
      </c>
      <c r="H19" s="38" t="s">
        <v>291</v>
      </c>
      <c r="I19" s="38" t="s">
        <v>282</v>
      </c>
      <c r="J19" s="52" t="s">
        <v>319</v>
      </c>
    </row>
    <row r="20" ht="35" customHeight="1" spans="1:10">
      <c r="A20" s="50" t="s">
        <v>251</v>
      </c>
      <c r="B20" s="22" t="s">
        <v>320</v>
      </c>
      <c r="C20" s="53"/>
      <c r="D20" s="53"/>
      <c r="E20" s="53"/>
      <c r="F20" s="53"/>
      <c r="G20" s="53"/>
      <c r="H20" s="53"/>
      <c r="I20" s="53"/>
      <c r="J20" s="53"/>
    </row>
    <row r="21" customHeight="1" spans="1:10">
      <c r="A21" s="53"/>
      <c r="B21" s="22"/>
      <c r="C21" s="35" t="s">
        <v>276</v>
      </c>
      <c r="D21" s="51" t="s">
        <v>277</v>
      </c>
      <c r="E21" s="52" t="s">
        <v>321</v>
      </c>
      <c r="F21" s="38" t="s">
        <v>285</v>
      </c>
      <c r="G21" s="41" t="s">
        <v>322</v>
      </c>
      <c r="H21" s="38" t="s">
        <v>323</v>
      </c>
      <c r="I21" s="38" t="s">
        <v>282</v>
      </c>
      <c r="J21" s="52" t="s">
        <v>324</v>
      </c>
    </row>
    <row r="22" customHeight="1" spans="1:10">
      <c r="A22" s="53"/>
      <c r="B22" s="22"/>
      <c r="C22" s="35" t="s">
        <v>276</v>
      </c>
      <c r="D22" s="51" t="s">
        <v>310</v>
      </c>
      <c r="E22" s="52" t="s">
        <v>311</v>
      </c>
      <c r="F22" s="38" t="s">
        <v>279</v>
      </c>
      <c r="G22" s="41" t="s">
        <v>290</v>
      </c>
      <c r="H22" s="38" t="s">
        <v>291</v>
      </c>
      <c r="I22" s="38" t="s">
        <v>282</v>
      </c>
      <c r="J22" s="52" t="s">
        <v>325</v>
      </c>
    </row>
    <row r="23" customHeight="1" spans="1:10">
      <c r="A23" s="53"/>
      <c r="B23" s="22"/>
      <c r="C23" s="35" t="s">
        <v>293</v>
      </c>
      <c r="D23" s="51" t="s">
        <v>294</v>
      </c>
      <c r="E23" s="52" t="s">
        <v>326</v>
      </c>
      <c r="F23" s="38" t="s">
        <v>279</v>
      </c>
      <c r="G23" s="41" t="s">
        <v>290</v>
      </c>
      <c r="H23" s="38" t="s">
        <v>291</v>
      </c>
      <c r="I23" s="38" t="s">
        <v>282</v>
      </c>
      <c r="J23" s="52" t="s">
        <v>327</v>
      </c>
    </row>
    <row r="24" customHeight="1" spans="1:10">
      <c r="A24" s="53"/>
      <c r="B24" s="22"/>
      <c r="C24" s="35" t="s">
        <v>293</v>
      </c>
      <c r="D24" s="51" t="s">
        <v>313</v>
      </c>
      <c r="E24" s="52" t="s">
        <v>328</v>
      </c>
      <c r="F24" s="38" t="s">
        <v>285</v>
      </c>
      <c r="G24" s="41" t="s">
        <v>315</v>
      </c>
      <c r="H24" s="38" t="s">
        <v>316</v>
      </c>
      <c r="I24" s="38" t="s">
        <v>282</v>
      </c>
      <c r="J24" s="52" t="s">
        <v>329</v>
      </c>
    </row>
    <row r="25" customHeight="1" spans="1:10">
      <c r="A25" s="53"/>
      <c r="B25" s="22"/>
      <c r="C25" s="35" t="s">
        <v>298</v>
      </c>
      <c r="D25" s="51" t="s">
        <v>299</v>
      </c>
      <c r="E25" s="52" t="s">
        <v>330</v>
      </c>
      <c r="F25" s="38" t="s">
        <v>285</v>
      </c>
      <c r="G25" s="41" t="s">
        <v>296</v>
      </c>
      <c r="H25" s="38" t="s">
        <v>291</v>
      </c>
      <c r="I25" s="38" t="s">
        <v>282</v>
      </c>
      <c r="J25" s="52" t="s">
        <v>331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陈跃芬</cp:lastModifiedBy>
  <dcterms:created xsi:type="dcterms:W3CDTF">2026-02-28T06:59:00Z</dcterms:created>
  <dcterms:modified xsi:type="dcterms:W3CDTF">2026-03-02T08:42:22Z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81592ACEF4F14CAF92026626DB56C17E_13</vt:lpwstr>
  </property>
  <property fmtid="{D5CDD505-2E9C-101B-9397-08002B2CF9AE}" pid="3" name="KSOProductBuildVer">
    <vt:lpwstr>2052-12.1.0.17140</vt:lpwstr>
  </property>
</Properties>
</file>