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1"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<sst xmlns="http://schemas.openxmlformats.org/spreadsheetml/2006/main" count="996" uniqueCount="383">
  <si>
    <t>预算01-1表</t>
  </si>
  <si>
    <t>2025部门年财务收支预算总表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</si>
  <si>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</si>
  <si>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</si>
  <si>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</si>
  <si>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</si>
  <si>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</si>
  <si>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</si>
  <si>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</si>
  <si>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</si>
  <si>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</si>
  <si>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</si>
  <si>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</si>
  <si>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</si>
  <si>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</si>
  <si>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</si>
  <si>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</si>
  <si>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</si>
  <si>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</si>
  <si>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</si>
  <si>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</si>
  <si>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</si>
  <si>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</si>
  <si>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</si>
  <si>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</si>
  <si>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</si>
  <si>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</si>
  <si>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</si>
  <si>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</si>
  <si>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</si>
  <si>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</si>
  <si>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</si>
  <si>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</si>
  <si>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</si>
  <si>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</si>
  <si>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</si>
  <si>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</si>
  <si>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</si>
  <si>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</si>
  <si>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</si>
  <si>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</si>
  <si>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</si>
  <si>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</si>
  <si>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</si>
  <si>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</si>
  <si>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</si>
  <si>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</si>
  <si>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</si>
  <si>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</si>
  <si>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</si>
  <si>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</si>
  <si>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</si>
  <si>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</si>
  <si>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</si>
  <si>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416</t>
  </si>
  <si>
    <t>元江哈尼族彝族傣族自治县融媒体中心</t>
  </si>
  <si>
    <t>416001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</si>
  <si>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</si>
  <si>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</si>
  <si>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</si>
  <si>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</si>
  <si>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</si>
  <si>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</si>
  <si>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</si>
  <si>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</si>
  <si>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</si>
  <si>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</si>
  <si>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</si>
  <si>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</si>
  <si>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</si>
  <si>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</si>
  <si>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207</t>
  </si>
  <si>
    <t>文化旅游体育与传媒支出</t>
  </si>
  <si>
    <t>20708</t>
  </si>
  <si>
    <t>广播电视</t>
  </si>
  <si>
    <t>2070808</t>
  </si>
  <si>
    <t>广播电视事务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</si>
  <si>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</si>
  <si>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</si>
  <si>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</si>
  <si>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</si>
  <si>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</si>
  <si>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</si>
  <si>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</si>
  <si>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</si>
  <si>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</si>
  <si>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</si>
  <si>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</si>
  <si>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</si>
  <si>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</si>
  <si>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</si>
  <si>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</si>
  <si>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</si>
  <si>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</si>
  <si>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</si>
  <si>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</si>
  <si>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</si>
  <si>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</si>
  <si>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</si>
  <si>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</si>
  <si>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</si>
  <si>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</si>
  <si>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</si>
  <si>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</si>
  <si>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</si>
  <si>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</si>
  <si>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</si>
  <si>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</si>
  <si>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</si>
  <si>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</si>
  <si>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</si>
  <si>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</si>
  <si>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</si>
  <si>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</si>
  <si>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</si>
  <si>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</si>
  <si>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</si>
  <si>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</si>
  <si>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</si>
  <si>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</si>
  <si>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</si>
  <si>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</si>
  <si>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</si>
  <si>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</si>
  <si>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</si>
  <si>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</si>
  <si>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</si>
  <si>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</si>
  <si>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</si>
  <si>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</si>
  <si>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</si>
  <si>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</si>
  <si>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</si>
  <si>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</si>
  <si>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</si>
  <si>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</si>
  <si>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</si>
  <si>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</si>
  <si>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</si>
  <si>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</si>
  <si>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</si>
  <si>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</si>
  <si>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</si>
  <si>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</si>
  <si>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</si>
  <si>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</si>
  <si>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</si>
  <si>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530428210000000015929</t>
  </si>
  <si>
    <t>事业人员支出工资</t>
  </si>
  <si>
    <t>30101</t>
  </si>
  <si>
    <t>基本工资</t>
  </si>
  <si>
    <t>30102</t>
  </si>
  <si>
    <t>津贴补贴</t>
  </si>
  <si>
    <t>30103</t>
  </si>
  <si>
    <t>奖金</t>
  </si>
  <si>
    <t>30107</t>
  </si>
  <si>
    <t>绩效工资</t>
  </si>
  <si>
    <t>530428210000000015930</t>
  </si>
  <si>
    <t>社会保障缴费</t>
  </si>
  <si>
    <t>30112</t>
  </si>
  <si>
    <t>其他社会保障缴费</t>
  </si>
  <si>
    <t>30108</t>
  </si>
  <si>
    <t>机关事业单位基本养老保险缴费</t>
  </si>
  <si>
    <t>30110</t>
  </si>
  <si>
    <t>职工基本医疗保险缴费</t>
  </si>
  <si>
    <t>530428210000000015931</t>
  </si>
  <si>
    <t>30113</t>
  </si>
  <si>
    <t>530428210000000015935</t>
  </si>
  <si>
    <t>工会经费</t>
  </si>
  <si>
    <t>30228</t>
  </si>
  <si>
    <t>530428210000000015936</t>
  </si>
  <si>
    <t>一般公用经费</t>
  </si>
  <si>
    <t>30201</t>
  </si>
  <si>
    <t>办公费</t>
  </si>
  <si>
    <t>30207</t>
  </si>
  <si>
    <t>邮电费</t>
  </si>
  <si>
    <t>30211</t>
  </si>
  <si>
    <t>差旅费</t>
  </si>
  <si>
    <t>30216</t>
  </si>
  <si>
    <t>培训费</t>
  </si>
  <si>
    <t>30299</t>
  </si>
  <si>
    <t>其他商品和服务支出</t>
  </si>
  <si>
    <t>530428221100000559130</t>
  </si>
  <si>
    <t>30217</t>
  </si>
  <si>
    <t>530428231100001478345</t>
  </si>
  <si>
    <t>福利费</t>
  </si>
  <si>
    <t>30229</t>
  </si>
  <si>
    <t>530428231100001478369</t>
  </si>
  <si>
    <t>奖励性绩效工资</t>
  </si>
  <si>
    <t>530428231100001478372</t>
  </si>
  <si>
    <t>离退休生活补助</t>
  </si>
  <si>
    <t>30305</t>
  </si>
  <si>
    <t>生活补助</t>
  </si>
  <si>
    <t>530428241100002085698</t>
  </si>
  <si>
    <t>老放映员生活补助资金</t>
  </si>
  <si>
    <t>预算05-1表</t>
  </si>
  <si>
    <t>2025年部门项目支出预算表</t>
  </si>
  <si>
    <t>项目分类</t>
  </si>
  <si>
    <t>项目单位</t>
  </si>
  <si>
    <t>经济科目编码</t>
  </si>
  <si>
    <t>本年拨款</t>
  </si>
  <si>
    <t>其中：本次下达</t>
  </si>
  <si>
    <t>“县区新闻直通车”补助经费</t>
  </si>
  <si>
    <t>313 事业发展类</t>
  </si>
  <si>
    <t>530428241100002315380</t>
  </si>
  <si>
    <t>30227</t>
  </si>
  <si>
    <t>委托业务费</t>
  </si>
  <si>
    <t>（单位资金）宣传经费</t>
  </si>
  <si>
    <t>530428251100003804108</t>
  </si>
  <si>
    <t>31002</t>
  </si>
  <si>
    <t>办公设备购置</t>
  </si>
  <si>
    <t>一次性抚恤金及丧葬补助经费</t>
  </si>
  <si>
    <t>312 民生类</t>
  </si>
  <si>
    <t>530428241100002319610</t>
  </si>
  <si>
    <t>30304</t>
  </si>
  <si>
    <t>抚恤金</t>
  </si>
  <si>
    <t>遗属生活补助资金</t>
  </si>
  <si>
    <t>530428241100002088582</t>
  </si>
  <si>
    <t>元江县融媒体中心等保及安全服务经费</t>
  </si>
  <si>
    <t>311 专项业务类</t>
  </si>
  <si>
    <t>530428251100003802583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</si>
  <si>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</si>
  <si>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</si>
  <si>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</si>
  <si>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</si>
  <si>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</si>
  <si>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</si>
  <si>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</si>
  <si>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</si>
  <si>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</si>
  <si>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</si>
  <si>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</si>
  <si>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</si>
  <si>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1.元江县融媒体中心退休人员徐永林于2023年1月1日死亡，一次性抚恤金及丧葬费58798.80元。2.元江县融媒体中心退休人员马应元于2024年7月17日死亡，一次性抚恤金及丧葬费60251.40元。 合计119050.20元。</t>
  </si>
  <si>
    <t>产出指标</t>
  </si>
  <si>
    <t>数量指标</t>
  </si>
  <si>
    <t>获补对象数</t>
  </si>
  <si>
    <t>=</t>
  </si>
  <si>
    <t>人(人次、家)</t>
  </si>
  <si>
    <t>定量指标</t>
  </si>
  <si>
    <t>反映获补助人员、企业的数量情况，也适用补贴、资助等形式的补助。</t>
  </si>
  <si>
    <t>质量指标</t>
  </si>
  <si>
    <t>获补对象准确率</t>
  </si>
  <si>
    <t>100</t>
  </si>
  <si>
    <t>%</t>
  </si>
  <si>
    <t>反映获补助对象认定的准确性情况。
获补对象准确率=抽检符合标准的补助对象数/抽检实际补助对象数*100%</t>
  </si>
  <si>
    <t>兑现准确率</t>
  </si>
  <si>
    <t>反映补助准确发放的情况。
补助兑现准确率=补助兑付额/应付额*100%</t>
  </si>
  <si>
    <t>效益指标</t>
  </si>
  <si>
    <t>社会效益</t>
  </si>
  <si>
    <t>政策知晓率</t>
  </si>
  <si>
    <t>&gt;=</t>
  </si>
  <si>
    <t>反映补助政策的宣传效果情况。
政策知晓率=调查中补助政策知晓人数/调查总人数*100%</t>
  </si>
  <si>
    <t>满意度指标</t>
  </si>
  <si>
    <t>服务对象满意度</t>
  </si>
  <si>
    <t>受益对象满意度</t>
  </si>
  <si>
    <t>90</t>
  </si>
  <si>
    <t>反映获补助受益对象的满意程度。</t>
  </si>
  <si>
    <t>紧紧围绕县委县政府的中心工作和重大决策部署，进一步压实责任，担当作为，持续讲好元江故事，传播好元江声音，为元江统筹推进疫情防控和经济社会发展营造了良好舆论氛围。积极向各级各部门争取资金，开展正面宣传，并根据需要更新部分办公设备，以保障中心顺利完成各项工作任务。</t>
  </si>
  <si>
    <t>购置计划完成率</t>
  </si>
  <si>
    <t>70</t>
  </si>
  <si>
    <t>反映部门购置计划执行情况。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</si>
  <si>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</si>
  <si>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</si>
  <si>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</si>
  <si>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</si>
  <si>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舆论宣传作用</t>
  </si>
  <si>
    <t>长期巩固党的宣传思想阵地</t>
  </si>
  <si>
    <t>年</t>
  </si>
  <si>
    <t>定性指标</t>
  </si>
  <si>
    <t>反映项目实施后有效促进舆论宣传的作用。</t>
  </si>
  <si>
    <t>使用人员满意度</t>
  </si>
  <si>
    <t>反映服务对象对购置设备的整体满意情况。
使用人员满意度=（对购置设备满意的人数/问卷调查人数）*100%。</t>
  </si>
  <si>
    <t>1、满足国家相关法律法规要求，确保制播系统安全合规。
2、提高中心网络安全保障能力，降低安全风险。
3、建立完善的等保服务、安全服务体系，提升单位网络安全管理水平。</t>
  </si>
  <si>
    <t>整改完成率</t>
  </si>
  <si>
    <t>时效指标</t>
  </si>
  <si>
    <t>按时完成整改</t>
  </si>
  <si>
    <t>&lt;=</t>
  </si>
  <si>
    <t>15</t>
  </si>
  <si>
    <t>天</t>
  </si>
  <si>
    <t>按要求时限完成整改</t>
  </si>
  <si>
    <t>顺利完成年度工作任务</t>
  </si>
  <si>
    <t>可持续影响</t>
  </si>
  <si>
    <t>巩固党的宣传思想阵地</t>
  </si>
  <si>
    <t>长期</t>
  </si>
  <si>
    <t>反映服务对象满意情况。</t>
  </si>
  <si>
    <t xml:space="preserve">根据催款通知，我中心截至目前仍欠玉溪市融媒体中心2019年至2022年度开办〈新闻直通车〉栏目的合同约定经费30.00万元，中心计划2025年度完成还款10.00万元（近年来，因财政资金困难，历年预算的“县区新闻直通车”补助经费均未能按时支付）。
</t>
  </si>
  <si>
    <t>投入资金</t>
  </si>
  <si>
    <t>万元</t>
  </si>
  <si>
    <t>开办《新闻直通车》栏目费用每年10万元。</t>
  </si>
  <si>
    <t>播出节目完成率</t>
  </si>
  <si>
    <t>按时完成年度播出任务。</t>
  </si>
  <si>
    <t>宣传内容知晓率</t>
  </si>
  <si>
    <t>95</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</si>
  <si>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</si>
  <si>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巩固党的宣思想阵地</t>
  </si>
  <si>
    <t>长期巩固党的宣思想阵地</t>
  </si>
  <si>
    <t>服务对象满意度。</t>
  </si>
  <si>
    <t>按时支付2025年度遗属生活补助。</t>
  </si>
  <si>
    <t>人</t>
  </si>
  <si>
    <t>生活状况改善</t>
  </si>
  <si>
    <t>明显</t>
  </si>
  <si>
    <t>反映补助促进受助对象生活状况改善的情况。</t>
  </si>
  <si>
    <t>预算06表</t>
  </si>
  <si>
    <t>2025年部门政府性基金预算支出预算表</t>
  </si>
  <si>
    <t>政府性基金预算支出</t>
  </si>
  <si>
    <t>备注：元江哈尼族彝族傣族自治县融媒体中心无部门政府性基金预算支出预算，故此表无数据。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</si>
  <si>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</si>
  <si>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</si>
  <si>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</si>
  <si>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</si>
  <si>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</si>
  <si>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</si>
  <si>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</si>
  <si>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</si>
  <si>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</si>
  <si>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</si>
  <si>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</si>
  <si>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</si>
  <si>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数字照相机</t>
  </si>
  <si>
    <t>台</t>
  </si>
  <si>
    <t>便携式计算机</t>
  </si>
  <si>
    <t>索尼 CEA-G160T CFexpress Type A存储卡</t>
  </si>
  <si>
    <t>张</t>
  </si>
  <si>
    <t>移动硬盘</t>
  </si>
  <si>
    <t>块</t>
  </si>
  <si>
    <t>索尼（SONY）NP-FZ100 充电电池</t>
  </si>
  <si>
    <t>直播设备</t>
  </si>
  <si>
    <t>套</t>
  </si>
  <si>
    <t>碎纸机</t>
  </si>
  <si>
    <t>80T 机架式存储服务器</t>
  </si>
  <si>
    <t>话筒设备</t>
  </si>
  <si>
    <t>摄影灯套组</t>
  </si>
  <si>
    <t>不间断电源（UPS）</t>
  </si>
  <si>
    <t>以太网交换机</t>
  </si>
  <si>
    <t>复印纸</t>
  </si>
  <si>
    <t>件</t>
  </si>
  <si>
    <t>台式计算机</t>
  </si>
  <si>
    <t>路由器</t>
  </si>
  <si>
    <t>预算08表</t>
  </si>
  <si>
    <t>2025年部门政府购买服务预算表</t>
  </si>
  <si>
    <t>政府购买服务项目</t>
  </si>
  <si>
    <t>政府购买服务目录</t>
  </si>
  <si>
    <t>政府购买服务指导性目录代码</t>
  </si>
  <si>
    <t>备注：元江哈尼族彝族傣族自治县融媒体中心无部门政府购买服务预算，故此表无数据。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</si>
  <si>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</si>
  <si>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</si>
  <si>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</si>
  <si>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</si>
  <si>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</si>
  <si>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</si>
  <si>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</si>
  <si>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</si>
  <si>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</si>
  <si>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</si>
  <si>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</si>
  <si>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</si>
  <si>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</si>
  <si>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</si>
  <si>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</si>
  <si>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</si>
  <si>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</si>
  <si>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</si>
  <si>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备注：元江哈尼族彝族傣族自治县融媒体中心无对下转移支付预算，故此表无数据。</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</si>
  <si>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</si>
  <si>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</si>
  <si>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</si>
  <si>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</si>
  <si>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</si>
  <si>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</si>
  <si>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</si>
  <si>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</si>
  <si>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</si>
  <si>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</si>
  <si>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备注：元江哈尼族彝族傣族自治县融媒体中心无新增资产配置，故此表无数据。</t>
  </si>
  <si>
    <t>预算11表</t>
  </si>
  <si>
    <t>2025年上级补助项目支出预算表</t>
  </si>
  <si>
    <t>上级补助</t>
  </si>
  <si>
    <t>备注：元江哈尼族彝族傣族自治县融媒体中心无上级补助项目支出预算，故此表无数据。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</si>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</sst>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76">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1"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abSelected="1"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"单位名称："&amp;"元江哈尼族彝族傣族自治县融媒体中心"</f>
        <v>单位名称：元江哈尼族彝族傣族自治县融媒体中心</v>
      </c>
      <c r="B3" s="4"/>
      <c r="C3" s="63"/>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6152368.55</v>
      </c>
      <c r="C7" s="14" t="str">
        <f>"一"&amp;"、"&amp;"文化旅游体育与传媒支出"</f>
        <v>一、文化旅游体育与传媒支出</v>
      </c>
      <c r="D7" s="16">
        <v>5049065.24</v>
      </c>
    </row>
    <row r="8" ht="22.5" customHeight="1" spans="1:4">
      <c r="A8" s="14" t="s">
        <v>9</v>
      </c>
      <c r="B8" s="16"/>
      <c r="C8" s="14" t="str">
        <f>"二"&amp;"、"&amp;"社会保障和就业支出"</f>
        <v>二、社会保障和就业支出</v>
      </c>
      <c r="D8" s="16">
        <v>839501.24</v>
      </c>
    </row>
    <row r="9" ht="22.5" customHeight="1" spans="1:4">
      <c r="A9" s="14" t="s">
        <v>10</v>
      </c>
      <c r="B9" s="16"/>
      <c r="C9" s="14" t="str">
        <f>"三"&amp;"、"&amp;"卫生健康支出"</f>
        <v>三、卫生健康支出</v>
      </c>
      <c r="D9" s="16">
        <v>325406.07</v>
      </c>
    </row>
    <row r="10" ht="22.5" customHeight="1" spans="1:4">
      <c r="A10" s="14" t="s">
        <v>11</v>
      </c>
      <c r="B10" s="16"/>
      <c r="C10" s="14" t="str">
        <f>"四"&amp;"、"&amp;"住房保障支出"</f>
        <v>四、住房保障支出</v>
      </c>
      <c r="D10" s="16">
        <v>438396</v>
      </c>
    </row>
    <row r="11" ht="22.5" customHeight="1" spans="1:4">
      <c r="A11" s="14" t="s">
        <v>12</v>
      </c>
      <c r="B11" s="16">
        <v>500000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4" t="s">
        <v>16</v>
      </c>
      <c r="B15" s="16"/>
      <c r="C15" s="67"/>
      <c r="D15" s="16"/>
    </row>
    <row r="16" ht="22.5" customHeight="1" spans="1:4">
      <c r="A16" s="64" t="s">
        <v>17</v>
      </c>
      <c r="B16" s="16">
        <v>500000</v>
      </c>
      <c r="C16" s="67"/>
      <c r="D16" s="16"/>
    </row>
    <row r="17" ht="22.5" customHeight="1" spans="1:4">
      <c r="A17" s="64"/>
      <c r="B17" s="16"/>
      <c r="C17" s="67"/>
      <c r="D17" s="16"/>
    </row>
    <row r="18" ht="22.5" customHeight="1" spans="1:4">
      <c r="A18" s="65" t="s">
        <v>18</v>
      </c>
      <c r="B18" s="66">
        <v>6652368.55</v>
      </c>
      <c r="C18" s="67" t="s">
        <v>19</v>
      </c>
      <c r="D18" s="66">
        <v>6652368.55</v>
      </c>
    </row>
    <row r="19" ht="22.5" customHeight="1" spans="1:4">
      <c r="A19" s="74" t="s">
        <v>20</v>
      </c>
      <c r="B19" s="16"/>
      <c r="C19" s="75" t="s">
        <v>21</v>
      </c>
      <c r="D19" s="45"/>
    </row>
    <row r="20" ht="22.5" customHeight="1" spans="1:4">
      <c r="A20" s="64" t="s">
        <v>22</v>
      </c>
      <c r="B20" s="66"/>
      <c r="C20" s="64" t="s">
        <v>22</v>
      </c>
      <c r="D20" s="66"/>
    </row>
    <row r="21" ht="22.5" customHeight="1" spans="1:4">
      <c r="A21" s="64" t="s">
        <v>23</v>
      </c>
      <c r="B21" s="66"/>
      <c r="C21" s="64" t="s">
        <v>23</v>
      </c>
      <c r="D21" s="66"/>
    </row>
    <row r="22" ht="22.5" customHeight="1" spans="1:4">
      <c r="A22" s="65" t="s">
        <v>24</v>
      </c>
      <c r="B22" s="66">
        <v>6652368.55</v>
      </c>
      <c r="C22" s="67" t="s">
        <v>25</v>
      </c>
      <c r="D22" s="66">
        <v>6652368.55</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tabSelected="1" workbookViewId="0">
      <selection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303</v>
      </c>
    </row>
    <row r="2" ht="37.5" customHeight="1" spans="1:6">
      <c r="A2" s="3" t="s">
        <v>304</v>
      </c>
      <c r="B2" s="3"/>
      <c r="C2" s="3"/>
      <c r="D2" s="3"/>
      <c r="E2" s="3"/>
      <c r="F2" s="3"/>
    </row>
    <row r="3" ht="18.75" customHeight="1" spans="1:6">
      <c r="A3" s="41" t="str">
        <f>"单位名称："&amp;"元江哈尼族彝族傣族自治县融媒体中心"</f>
        <v>单位名称：元江哈尼族彝族傣族自治县融媒体中心</v>
      </c>
      <c r="B3" s="41"/>
      <c r="C3" s="41"/>
      <c r="D3" s="42"/>
      <c r="E3" s="42"/>
      <c r="F3" s="43" t="s">
        <v>28</v>
      </c>
    </row>
    <row r="4" ht="18.75" customHeight="1" spans="1:6">
      <c r="A4" s="12" t="s">
        <v>131</v>
      </c>
      <c r="B4" s="12" t="s">
        <v>59</v>
      </c>
      <c r="C4" s="12" t="s">
        <v>60</v>
      </c>
      <c r="D4" s="28" t="s">
        <v>305</v>
      </c>
      <c r="E4" s="28"/>
      <c r="F4" s="28"/>
    </row>
    <row r="5" ht="18.75" customHeight="1" spans="1:6">
      <c r="A5" s="12" t="s">
        <v>59</v>
      </c>
      <c r="B5" s="12" t="s">
        <v>59</v>
      </c>
      <c r="C5" s="12" t="s">
        <v>60</v>
      </c>
      <c r="D5" s="28" t="s">
        <v>33</v>
      </c>
      <c r="E5" s="28" t="s">
        <v>63</v>
      </c>
      <c r="F5" s="28" t="s">
        <v>64</v>
      </c>
    </row>
    <row r="6" ht="18.75" customHeight="1" spans="1:6">
      <c r="A6" s="13" t="s">
        <v>45</v>
      </c>
      <c r="B6" s="13"/>
      <c r="C6" s="13" t="s">
        <v>46</v>
      </c>
      <c r="D6" s="13" t="s">
        <v>48</v>
      </c>
      <c r="E6" s="13" t="s">
        <v>49</v>
      </c>
      <c r="F6" s="13" t="s">
        <v>50</v>
      </c>
    </row>
    <row r="7" ht="20.25" customHeight="1" spans="1:6">
      <c r="A7" s="15"/>
      <c r="B7" s="15"/>
      <c r="C7" s="15"/>
      <c r="D7" s="16"/>
      <c r="E7" s="16"/>
      <c r="F7" s="16"/>
    </row>
    <row r="8" ht="20.25" customHeight="1" spans="1:6">
      <c r="A8" s="44" t="s">
        <v>103</v>
      </c>
      <c r="B8" s="44"/>
      <c r="C8" s="44"/>
      <c r="D8" s="45"/>
      <c r="E8" s="45"/>
      <c r="F8" s="45"/>
    </row>
    <row r="9" customHeight="1" spans="1:1">
      <c r="A9" t="s">
        <v>306</v>
      </c>
    </row>
  </sheetData>
  <mergeCells count="7">
    <mergeCell ref="A2:F2"/>
    <mergeCell ref="A3:C3"/>
    <mergeCell ref="D4:F4"/>
    <mergeCell ref="A8:C8"/>
    <mergeCell ref="A4:A5"/>
    <mergeCell ref="B4:B5"/>
    <mergeCell ref="C4:C5"/>
  </mergeCells>
  <pageMargins left="0.75" right="0.75" top="1" bottom="1" header="0.5" footer="0.5"/>
  <pageSetup paperSize="9" scale="85"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showZeros="0" tabSelected="1" topLeftCell="B1" workbookViewId="0">
      <selection activeCell="A1" sqref="A1:M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307</v>
      </c>
    </row>
    <row r="2" ht="45" customHeight="1" spans="1:17">
      <c r="A2" s="29" t="s">
        <v>308</v>
      </c>
      <c r="B2" s="29"/>
      <c r="C2" s="29"/>
      <c r="D2" s="29"/>
      <c r="E2" s="29"/>
      <c r="F2" s="29"/>
      <c r="G2" s="29"/>
      <c r="H2" s="29"/>
      <c r="I2" s="29"/>
      <c r="J2" s="29"/>
      <c r="K2" s="29"/>
      <c r="L2" s="29"/>
      <c r="M2" s="29"/>
      <c r="N2" s="38"/>
      <c r="O2" s="38"/>
      <c r="P2" s="38"/>
      <c r="Q2" s="38"/>
    </row>
    <row r="3" ht="20.25" customHeight="1" spans="1:17">
      <c r="A3" s="18" t="str">
        <f>"单位名称："&amp;"元江哈尼族彝族傣族自治县融媒体中心"</f>
        <v>单位名称：元江哈尼族彝族傣族自治县融媒体中心</v>
      </c>
      <c r="B3" s="18"/>
      <c r="C3" s="18"/>
      <c r="D3" s="18"/>
      <c r="E3" s="18"/>
      <c r="F3" s="18"/>
      <c r="G3" s="18"/>
      <c r="H3" s="18"/>
      <c r="I3" s="18"/>
      <c r="J3" s="18"/>
      <c r="K3" s="18"/>
      <c r="L3" s="18"/>
      <c r="M3" s="18"/>
      <c r="N3" s="18"/>
      <c r="O3" s="18"/>
      <c r="P3" s="18"/>
      <c r="Q3" s="19" t="s">
        <v>28</v>
      </c>
    </row>
    <row r="4" ht="20.25" customHeight="1" spans="1:17">
      <c r="A4" s="21" t="s">
        <v>309</v>
      </c>
      <c r="B4" s="21" t="s">
        <v>310</v>
      </c>
      <c r="C4" s="21" t="s">
        <v>311</v>
      </c>
      <c r="D4" s="21" t="s">
        <v>312</v>
      </c>
      <c r="E4" s="21" t="s">
        <v>313</v>
      </c>
      <c r="F4" s="21" t="s">
        <v>314</v>
      </c>
      <c r="G4" s="21" t="s">
        <v>138</v>
      </c>
      <c r="H4" s="21"/>
      <c r="I4" s="21"/>
      <c r="J4" s="21"/>
      <c r="K4" s="21"/>
      <c r="L4" s="21"/>
      <c r="M4" s="21"/>
      <c r="N4" s="21"/>
      <c r="O4" s="21"/>
      <c r="P4" s="21"/>
      <c r="Q4" s="21"/>
    </row>
    <row r="5" ht="20.25" customHeight="1" spans="1:17">
      <c r="A5" s="21" t="s">
        <v>315</v>
      </c>
      <c r="B5" s="21" t="s">
        <v>310</v>
      </c>
      <c r="C5" s="21" t="s">
        <v>311</v>
      </c>
      <c r="D5" s="21" t="s">
        <v>312</v>
      </c>
      <c r="E5" s="21" t="s">
        <v>313</v>
      </c>
      <c r="F5" s="21" t="s">
        <v>314</v>
      </c>
      <c r="G5" s="21" t="s">
        <v>31</v>
      </c>
      <c r="H5" s="21" t="s">
        <v>34</v>
      </c>
      <c r="I5" s="21" t="s">
        <v>316</v>
      </c>
      <c r="J5" s="21" t="s">
        <v>317</v>
      </c>
      <c r="K5" s="21" t="s">
        <v>37</v>
      </c>
      <c r="L5" s="21" t="s">
        <v>318</v>
      </c>
      <c r="M5" s="21" t="s">
        <v>62</v>
      </c>
      <c r="N5" s="21"/>
      <c r="O5" s="21"/>
      <c r="P5" s="21"/>
      <c r="Q5" s="21"/>
    </row>
    <row r="6" ht="32.4" customHeight="1" spans="1:17">
      <c r="A6" s="21"/>
      <c r="B6" s="21"/>
      <c r="C6" s="21"/>
      <c r="D6" s="21"/>
      <c r="E6" s="21"/>
      <c r="F6" s="21"/>
      <c r="G6" s="21"/>
      <c r="H6" s="21" t="s">
        <v>33</v>
      </c>
      <c r="I6" s="21"/>
      <c r="J6" s="21"/>
      <c r="K6" s="21"/>
      <c r="L6" s="21" t="s">
        <v>33</v>
      </c>
      <c r="M6" s="21" t="s">
        <v>40</v>
      </c>
      <c r="N6" s="21" t="s">
        <v>41</v>
      </c>
      <c r="O6" s="39" t="s">
        <v>42</v>
      </c>
      <c r="P6" s="39" t="s">
        <v>43</v>
      </c>
      <c r="Q6" s="39" t="s">
        <v>44</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207</v>
      </c>
      <c r="B8" s="22"/>
      <c r="C8" s="22"/>
      <c r="D8" s="36"/>
      <c r="E8" s="36"/>
      <c r="F8" s="36">
        <v>461340</v>
      </c>
      <c r="G8" s="36">
        <v>461340</v>
      </c>
      <c r="H8" s="36"/>
      <c r="I8" s="36"/>
      <c r="J8" s="32"/>
      <c r="K8" s="32"/>
      <c r="L8" s="36">
        <v>461340</v>
      </c>
      <c r="M8" s="36"/>
      <c r="N8" s="36"/>
      <c r="O8" s="36"/>
      <c r="P8" s="36"/>
      <c r="Q8" s="36">
        <v>461340</v>
      </c>
    </row>
    <row r="9" ht="20.25" customHeight="1" spans="1:17">
      <c r="A9" s="22"/>
      <c r="B9" s="22" t="s">
        <v>319</v>
      </c>
      <c r="C9" s="22" t="str">
        <f>"A02020501"&amp;"  "&amp;"数字照相机"</f>
        <v>A02020501  数字照相机</v>
      </c>
      <c r="D9" s="37" t="s">
        <v>320</v>
      </c>
      <c r="E9" s="23">
        <v>1</v>
      </c>
      <c r="F9" s="36">
        <v>48000</v>
      </c>
      <c r="G9" s="36">
        <v>48000</v>
      </c>
      <c r="H9" s="32"/>
      <c r="I9" s="32"/>
      <c r="J9" s="32"/>
      <c r="K9" s="32"/>
      <c r="L9" s="36">
        <v>48000</v>
      </c>
      <c r="M9" s="36"/>
      <c r="N9" s="36"/>
      <c r="O9" s="36"/>
      <c r="P9" s="36"/>
      <c r="Q9" s="36">
        <v>48000</v>
      </c>
    </row>
    <row r="10" ht="20.25" customHeight="1" spans="1:17">
      <c r="A10" s="22"/>
      <c r="B10" s="22" t="s">
        <v>321</v>
      </c>
      <c r="C10" s="22" t="str">
        <f>"A02010108"&amp;"  "&amp;"便携式计算机"</f>
        <v>A02010108  便携式计算机</v>
      </c>
      <c r="D10" s="37" t="s">
        <v>320</v>
      </c>
      <c r="E10" s="23">
        <v>1</v>
      </c>
      <c r="F10" s="36">
        <v>10000</v>
      </c>
      <c r="G10" s="36">
        <v>10000</v>
      </c>
      <c r="H10" s="32"/>
      <c r="I10" s="32"/>
      <c r="J10" s="32"/>
      <c r="K10" s="32"/>
      <c r="L10" s="36">
        <v>10000</v>
      </c>
      <c r="M10" s="36"/>
      <c r="N10" s="36"/>
      <c r="O10" s="36"/>
      <c r="P10" s="36"/>
      <c r="Q10" s="36">
        <v>10000</v>
      </c>
    </row>
    <row r="11" ht="20.25" customHeight="1" spans="1:17">
      <c r="A11" s="22"/>
      <c r="B11" s="22" t="s">
        <v>322</v>
      </c>
      <c r="C11" s="22" t="str">
        <f>"A02020599"&amp;"  "&amp;"其他照相机及器材"</f>
        <v>A02020599  其他照相机及器材</v>
      </c>
      <c r="D11" s="37" t="s">
        <v>323</v>
      </c>
      <c r="E11" s="23">
        <v>1</v>
      </c>
      <c r="F11" s="36">
        <v>2500</v>
      </c>
      <c r="G11" s="36">
        <v>2500</v>
      </c>
      <c r="H11" s="32"/>
      <c r="I11" s="32"/>
      <c r="J11" s="32"/>
      <c r="K11" s="32"/>
      <c r="L11" s="36">
        <v>2500</v>
      </c>
      <c r="M11" s="36"/>
      <c r="N11" s="36"/>
      <c r="O11" s="36"/>
      <c r="P11" s="36"/>
      <c r="Q11" s="36">
        <v>2500</v>
      </c>
    </row>
    <row r="12" ht="20.25" customHeight="1" spans="1:17">
      <c r="A12" s="22"/>
      <c r="B12" s="22" t="s">
        <v>324</v>
      </c>
      <c r="C12" s="22" t="str">
        <f>"A02010508"&amp;"  "&amp;"移动存储设备"</f>
        <v>A02010508  移动存储设备</v>
      </c>
      <c r="D12" s="37" t="s">
        <v>325</v>
      </c>
      <c r="E12" s="23">
        <v>10</v>
      </c>
      <c r="F12" s="36">
        <v>5000</v>
      </c>
      <c r="G12" s="36">
        <v>5000</v>
      </c>
      <c r="H12" s="32"/>
      <c r="I12" s="32"/>
      <c r="J12" s="32"/>
      <c r="K12" s="32"/>
      <c r="L12" s="36">
        <v>5000</v>
      </c>
      <c r="M12" s="36"/>
      <c r="N12" s="36"/>
      <c r="O12" s="36"/>
      <c r="P12" s="36"/>
      <c r="Q12" s="36">
        <v>5000</v>
      </c>
    </row>
    <row r="13" ht="20.25" customHeight="1" spans="1:17">
      <c r="A13" s="22"/>
      <c r="B13" s="22" t="s">
        <v>326</v>
      </c>
      <c r="C13" s="22" t="str">
        <f>"A02020599"&amp;"  "&amp;"其他照相机及器材"</f>
        <v>A02020599  其他照相机及器材</v>
      </c>
      <c r="D13" s="37" t="s">
        <v>325</v>
      </c>
      <c r="E13" s="23">
        <v>4</v>
      </c>
      <c r="F13" s="36">
        <v>2400</v>
      </c>
      <c r="G13" s="36">
        <v>2400</v>
      </c>
      <c r="H13" s="32"/>
      <c r="I13" s="32"/>
      <c r="J13" s="32"/>
      <c r="K13" s="32"/>
      <c r="L13" s="36">
        <v>2400</v>
      </c>
      <c r="M13" s="36"/>
      <c r="N13" s="36"/>
      <c r="O13" s="36"/>
      <c r="P13" s="36"/>
      <c r="Q13" s="36">
        <v>2400</v>
      </c>
    </row>
    <row r="14" ht="20.25" customHeight="1" spans="1:17">
      <c r="A14" s="22"/>
      <c r="B14" s="22" t="s">
        <v>327</v>
      </c>
      <c r="C14" s="22" t="str">
        <f>"A02091499"&amp;"  "&amp;"其他播出设备"</f>
        <v>A02091499  其他播出设备</v>
      </c>
      <c r="D14" s="37" t="s">
        <v>328</v>
      </c>
      <c r="E14" s="23">
        <v>1</v>
      </c>
      <c r="F14" s="36">
        <v>223020</v>
      </c>
      <c r="G14" s="36">
        <v>223020</v>
      </c>
      <c r="H14" s="32"/>
      <c r="I14" s="32"/>
      <c r="J14" s="32"/>
      <c r="K14" s="32"/>
      <c r="L14" s="36">
        <v>223020</v>
      </c>
      <c r="M14" s="36"/>
      <c r="N14" s="36"/>
      <c r="O14" s="36"/>
      <c r="P14" s="36"/>
      <c r="Q14" s="36">
        <v>223020</v>
      </c>
    </row>
    <row r="15" ht="20.25" customHeight="1" spans="1:17">
      <c r="A15" s="22"/>
      <c r="B15" s="22" t="s">
        <v>321</v>
      </c>
      <c r="C15" s="22" t="str">
        <f>"A02010108"&amp;"  "&amp;"便携式计算机"</f>
        <v>A02010108  便携式计算机</v>
      </c>
      <c r="D15" s="37" t="s">
        <v>320</v>
      </c>
      <c r="E15" s="23">
        <v>1</v>
      </c>
      <c r="F15" s="36">
        <v>6000</v>
      </c>
      <c r="G15" s="36">
        <v>6000</v>
      </c>
      <c r="H15" s="32"/>
      <c r="I15" s="32"/>
      <c r="J15" s="32"/>
      <c r="K15" s="32"/>
      <c r="L15" s="36">
        <v>6000</v>
      </c>
      <c r="M15" s="36"/>
      <c r="N15" s="36"/>
      <c r="O15" s="36"/>
      <c r="P15" s="36"/>
      <c r="Q15" s="36">
        <v>6000</v>
      </c>
    </row>
    <row r="16" ht="20.25" customHeight="1" spans="1:17">
      <c r="A16" s="22"/>
      <c r="B16" s="22" t="s">
        <v>329</v>
      </c>
      <c r="C16" s="22" t="str">
        <f>"A02021301"&amp;"  "&amp;"碎纸机"</f>
        <v>A02021301  碎纸机</v>
      </c>
      <c r="D16" s="37" t="s">
        <v>320</v>
      </c>
      <c r="E16" s="23">
        <v>1</v>
      </c>
      <c r="F16" s="36">
        <v>1000</v>
      </c>
      <c r="G16" s="36">
        <v>1000</v>
      </c>
      <c r="H16" s="32"/>
      <c r="I16" s="32"/>
      <c r="J16" s="32"/>
      <c r="K16" s="32"/>
      <c r="L16" s="36">
        <v>1000</v>
      </c>
      <c r="M16" s="36"/>
      <c r="N16" s="36"/>
      <c r="O16" s="36"/>
      <c r="P16" s="36"/>
      <c r="Q16" s="36">
        <v>1000</v>
      </c>
    </row>
    <row r="17" ht="20.25" customHeight="1" spans="1:17">
      <c r="A17" s="22"/>
      <c r="B17" s="22" t="s">
        <v>330</v>
      </c>
      <c r="C17" s="22" t="str">
        <f>"A02010507"&amp;"  "&amp;"网络存储设备"</f>
        <v>A02010507  网络存储设备</v>
      </c>
      <c r="D17" s="37" t="s">
        <v>328</v>
      </c>
      <c r="E17" s="23">
        <v>1</v>
      </c>
      <c r="F17" s="36">
        <v>43320</v>
      </c>
      <c r="G17" s="36">
        <v>43320</v>
      </c>
      <c r="H17" s="32"/>
      <c r="I17" s="32"/>
      <c r="J17" s="32"/>
      <c r="K17" s="32"/>
      <c r="L17" s="36">
        <v>43320</v>
      </c>
      <c r="M17" s="36"/>
      <c r="N17" s="36"/>
      <c r="O17" s="36"/>
      <c r="P17" s="36"/>
      <c r="Q17" s="36">
        <v>43320</v>
      </c>
    </row>
    <row r="18" ht="20.25" customHeight="1" spans="1:17">
      <c r="A18" s="22"/>
      <c r="B18" s="22" t="s">
        <v>331</v>
      </c>
      <c r="C18" s="22" t="str">
        <f>"A02091206"&amp;"  "&amp;"话筒设备"</f>
        <v>A02091206  话筒设备</v>
      </c>
      <c r="D18" s="37" t="s">
        <v>328</v>
      </c>
      <c r="E18" s="23">
        <v>4</v>
      </c>
      <c r="F18" s="36">
        <v>15600</v>
      </c>
      <c r="G18" s="36">
        <v>15600</v>
      </c>
      <c r="H18" s="32"/>
      <c r="I18" s="32"/>
      <c r="J18" s="32"/>
      <c r="K18" s="32"/>
      <c r="L18" s="36">
        <v>15600</v>
      </c>
      <c r="M18" s="36"/>
      <c r="N18" s="36"/>
      <c r="O18" s="36"/>
      <c r="P18" s="36"/>
      <c r="Q18" s="36">
        <v>15600</v>
      </c>
    </row>
    <row r="19" ht="20.25" customHeight="1" spans="1:17">
      <c r="A19" s="22"/>
      <c r="B19" s="22" t="s">
        <v>319</v>
      </c>
      <c r="C19" s="22" t="str">
        <f>"A02020501"&amp;"  "&amp;"数字照相机"</f>
        <v>A02020501  数字照相机</v>
      </c>
      <c r="D19" s="37" t="s">
        <v>320</v>
      </c>
      <c r="E19" s="23">
        <v>1</v>
      </c>
      <c r="F19" s="36">
        <v>34500</v>
      </c>
      <c r="G19" s="36">
        <v>34500</v>
      </c>
      <c r="H19" s="32"/>
      <c r="I19" s="32"/>
      <c r="J19" s="32"/>
      <c r="K19" s="32"/>
      <c r="L19" s="36">
        <v>34500</v>
      </c>
      <c r="M19" s="36"/>
      <c r="N19" s="36"/>
      <c r="O19" s="36"/>
      <c r="P19" s="36"/>
      <c r="Q19" s="36">
        <v>34500</v>
      </c>
    </row>
    <row r="20" ht="20.25" customHeight="1" spans="1:17">
      <c r="A20" s="22"/>
      <c r="B20" s="22" t="s">
        <v>332</v>
      </c>
      <c r="C20" s="22" t="str">
        <f>"A02020506"&amp;"  "&amp;"镜头及器材"</f>
        <v>A02020506  镜头及器材</v>
      </c>
      <c r="D20" s="37" t="s">
        <v>328</v>
      </c>
      <c r="E20" s="23">
        <v>2</v>
      </c>
      <c r="F20" s="36">
        <v>10000</v>
      </c>
      <c r="G20" s="36">
        <v>10000</v>
      </c>
      <c r="H20" s="32"/>
      <c r="I20" s="32"/>
      <c r="J20" s="32"/>
      <c r="K20" s="32"/>
      <c r="L20" s="36">
        <v>10000</v>
      </c>
      <c r="M20" s="36"/>
      <c r="N20" s="36"/>
      <c r="O20" s="36"/>
      <c r="P20" s="36"/>
      <c r="Q20" s="36">
        <v>10000</v>
      </c>
    </row>
    <row r="21" ht="20.25" customHeight="1" spans="1:17">
      <c r="A21" s="22"/>
      <c r="B21" s="22" t="s">
        <v>333</v>
      </c>
      <c r="C21" s="22" t="str">
        <f>"A02061504"&amp;"  "&amp;"不间断电源"</f>
        <v>A02061504  不间断电源</v>
      </c>
      <c r="D21" s="37" t="s">
        <v>328</v>
      </c>
      <c r="E21" s="23">
        <v>2</v>
      </c>
      <c r="F21" s="36">
        <v>60000</v>
      </c>
      <c r="G21" s="36">
        <v>60000</v>
      </c>
      <c r="H21" s="32"/>
      <c r="I21" s="32"/>
      <c r="J21" s="32"/>
      <c r="K21" s="32"/>
      <c r="L21" s="36">
        <v>60000</v>
      </c>
      <c r="M21" s="36"/>
      <c r="N21" s="36"/>
      <c r="O21" s="36"/>
      <c r="P21" s="36"/>
      <c r="Q21" s="36">
        <v>60000</v>
      </c>
    </row>
    <row r="22" ht="20.25" customHeight="1" spans="1:17">
      <c r="A22" s="35" t="s">
        <v>171</v>
      </c>
      <c r="B22" s="22"/>
      <c r="C22" s="22"/>
      <c r="D22" s="22"/>
      <c r="E22" s="22"/>
      <c r="F22" s="36">
        <v>51320</v>
      </c>
      <c r="G22" s="36">
        <v>51320</v>
      </c>
      <c r="H22" s="36">
        <v>51320</v>
      </c>
      <c r="I22" s="36"/>
      <c r="J22" s="32"/>
      <c r="K22" s="32"/>
      <c r="L22" s="36"/>
      <c r="M22" s="36"/>
      <c r="N22" s="36"/>
      <c r="O22" s="36"/>
      <c r="P22" s="36"/>
      <c r="Q22" s="36"/>
    </row>
    <row r="23" ht="20.25" customHeight="1" spans="1:17">
      <c r="A23" s="22"/>
      <c r="B23" s="22" t="s">
        <v>334</v>
      </c>
      <c r="C23" s="22" t="str">
        <f>"A02010299"&amp;"  "&amp;"其他网络设备"</f>
        <v>A02010299  其他网络设备</v>
      </c>
      <c r="D23" s="37" t="s">
        <v>320</v>
      </c>
      <c r="E23" s="23">
        <v>2</v>
      </c>
      <c r="F23" s="36">
        <v>5000</v>
      </c>
      <c r="G23" s="36">
        <v>5000</v>
      </c>
      <c r="H23" s="32">
        <v>5000</v>
      </c>
      <c r="I23" s="32"/>
      <c r="J23" s="32"/>
      <c r="K23" s="32"/>
      <c r="L23" s="36"/>
      <c r="M23" s="36"/>
      <c r="N23" s="36"/>
      <c r="O23" s="36"/>
      <c r="P23" s="36"/>
      <c r="Q23" s="36"/>
    </row>
    <row r="24" ht="20.25" customHeight="1" spans="1:17">
      <c r="A24" s="22"/>
      <c r="B24" s="22" t="s">
        <v>335</v>
      </c>
      <c r="C24" s="22" t="str">
        <f>"A05040101"&amp;"  "&amp;"复印纸"</f>
        <v>A05040101  复印纸</v>
      </c>
      <c r="D24" s="37" t="s">
        <v>336</v>
      </c>
      <c r="E24" s="23">
        <v>24</v>
      </c>
      <c r="F24" s="36">
        <v>4320</v>
      </c>
      <c r="G24" s="36">
        <v>4320</v>
      </c>
      <c r="H24" s="32">
        <v>4320</v>
      </c>
      <c r="I24" s="32"/>
      <c r="J24" s="32"/>
      <c r="K24" s="32"/>
      <c r="L24" s="36"/>
      <c r="M24" s="36"/>
      <c r="N24" s="36"/>
      <c r="O24" s="36"/>
      <c r="P24" s="36"/>
      <c r="Q24" s="36"/>
    </row>
    <row r="25" ht="20.25" customHeight="1" spans="1:17">
      <c r="A25" s="22"/>
      <c r="B25" s="22" t="s">
        <v>337</v>
      </c>
      <c r="C25" s="22" t="str">
        <f>"A02010105"&amp;"  "&amp;"台式计算机"</f>
        <v>A02010105  台式计算机</v>
      </c>
      <c r="D25" s="37" t="s">
        <v>320</v>
      </c>
      <c r="E25" s="23">
        <v>6</v>
      </c>
      <c r="F25" s="36">
        <v>36000</v>
      </c>
      <c r="G25" s="36">
        <v>36000</v>
      </c>
      <c r="H25" s="32">
        <v>36000</v>
      </c>
      <c r="I25" s="32"/>
      <c r="J25" s="32"/>
      <c r="K25" s="32"/>
      <c r="L25" s="36"/>
      <c r="M25" s="36"/>
      <c r="N25" s="36"/>
      <c r="O25" s="36"/>
      <c r="P25" s="36"/>
      <c r="Q25" s="36"/>
    </row>
    <row r="26" ht="20.25" customHeight="1" spans="1:17">
      <c r="A26" s="22"/>
      <c r="B26" s="22" t="s">
        <v>338</v>
      </c>
      <c r="C26" s="22" t="str">
        <f>"A02010201"&amp;"  "&amp;"路由器"</f>
        <v>A02010201  路由器</v>
      </c>
      <c r="D26" s="37" t="s">
        <v>320</v>
      </c>
      <c r="E26" s="23">
        <v>1</v>
      </c>
      <c r="F26" s="36">
        <v>6000</v>
      </c>
      <c r="G26" s="36">
        <v>6000</v>
      </c>
      <c r="H26" s="32">
        <v>6000</v>
      </c>
      <c r="I26" s="32"/>
      <c r="J26" s="32"/>
      <c r="K26" s="32"/>
      <c r="L26" s="36"/>
      <c r="M26" s="36"/>
      <c r="N26" s="36"/>
      <c r="O26" s="36"/>
      <c r="P26" s="36"/>
      <c r="Q26" s="36"/>
    </row>
    <row r="27" ht="20.25" customHeight="1" spans="1:17">
      <c r="A27" s="23" t="s">
        <v>31</v>
      </c>
      <c r="B27" s="23"/>
      <c r="C27" s="23"/>
      <c r="D27" s="37"/>
      <c r="E27" s="37"/>
      <c r="F27" s="36">
        <v>512660</v>
      </c>
      <c r="G27" s="36">
        <v>512660</v>
      </c>
      <c r="H27" s="36">
        <v>51320</v>
      </c>
      <c r="I27" s="36"/>
      <c r="J27" s="36"/>
      <c r="K27" s="36"/>
      <c r="L27" s="36">
        <v>461340</v>
      </c>
      <c r="M27" s="36"/>
      <c r="N27" s="36"/>
      <c r="O27" s="36"/>
      <c r="P27" s="36"/>
      <c r="Q27" s="36">
        <v>461340</v>
      </c>
    </row>
  </sheetData>
  <mergeCells count="17">
    <mergeCell ref="A1:M1"/>
    <mergeCell ref="A2:Q2"/>
    <mergeCell ref="A3:M3"/>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1"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tabSelected="1" workbookViewId="0">
      <selection activeCell="A1" sqref="A1:I1"/>
    </sheetView>
  </sheetViews>
  <sheetFormatPr defaultColWidth="8.85" defaultRowHeight="15" customHeight="1"/>
  <cols>
    <col min="1" max="1" width="25.375" customWidth="1"/>
    <col min="2" max="2" width="23.125" customWidth="1"/>
    <col min="3" max="3" width="20.75" customWidth="1"/>
    <col min="4" max="4" width="16.2833333333333" customWidth="1"/>
    <col min="5" max="8" width="16.4166666666667" customWidth="1"/>
    <col min="9" max="9" width="12.125" customWidth="1"/>
    <col min="10" max="10" width="13.375" customWidth="1"/>
    <col min="11" max="11" width="16.2833333333333" customWidth="1"/>
    <col min="12" max="12" width="13.125" customWidth="1"/>
    <col min="13" max="14" width="16.2833333333333" customWidth="1"/>
  </cols>
  <sheetData>
    <row r="1" customHeight="1" spans="1:14">
      <c r="A1" s="19"/>
      <c r="B1" s="19"/>
      <c r="C1" s="19"/>
      <c r="D1" s="19"/>
      <c r="E1" s="19"/>
      <c r="F1" s="19"/>
      <c r="G1" s="19"/>
      <c r="H1" s="19"/>
      <c r="I1" s="19"/>
      <c r="J1" s="19"/>
      <c r="K1" s="19"/>
      <c r="L1" s="19"/>
      <c r="M1" s="19"/>
      <c r="N1" s="19" t="s">
        <v>339</v>
      </c>
    </row>
    <row r="2" ht="45" customHeight="1" spans="1:14">
      <c r="A2" s="29" t="s">
        <v>340</v>
      </c>
      <c r="B2" s="29"/>
      <c r="C2" s="29"/>
      <c r="D2" s="29"/>
      <c r="E2" s="29"/>
      <c r="F2" s="29"/>
      <c r="G2" s="29"/>
      <c r="H2" s="29"/>
      <c r="I2" s="29"/>
      <c r="J2" s="29"/>
      <c r="K2" s="29"/>
      <c r="L2" s="29"/>
      <c r="M2" s="29"/>
      <c r="N2" s="29"/>
    </row>
    <row r="3" ht="20.25" customHeight="1" spans="1:14">
      <c r="A3" s="18" t="str">
        <f>"单位名称："&amp;"元江哈尼族彝族傣族自治县融媒体中心"</f>
        <v>单位名称：元江哈尼族彝族傣族自治县融媒体中心</v>
      </c>
      <c r="B3" s="18"/>
      <c r="C3" s="18"/>
      <c r="D3" s="18"/>
      <c r="E3" s="18"/>
      <c r="F3" s="18"/>
      <c r="G3" s="18"/>
      <c r="H3" s="18"/>
      <c r="I3" s="19"/>
      <c r="J3" s="19"/>
      <c r="K3" s="19"/>
      <c r="L3" s="19"/>
      <c r="M3" s="19"/>
      <c r="N3" s="19" t="s">
        <v>28</v>
      </c>
    </row>
    <row r="4" ht="27.15" customHeight="1" spans="1:14">
      <c r="A4" s="30" t="s">
        <v>309</v>
      </c>
      <c r="B4" s="30" t="s">
        <v>341</v>
      </c>
      <c r="C4" s="30" t="s">
        <v>342</v>
      </c>
      <c r="D4" s="30" t="s">
        <v>138</v>
      </c>
      <c r="E4" s="30"/>
      <c r="F4" s="30"/>
      <c r="G4" s="30"/>
      <c r="H4" s="30"/>
      <c r="I4" s="30"/>
      <c r="J4" s="30"/>
      <c r="K4" s="30"/>
      <c r="L4" s="30"/>
      <c r="M4" s="30"/>
      <c r="N4" s="30"/>
    </row>
    <row r="5" ht="23.4" customHeight="1" spans="1:14">
      <c r="A5" s="30" t="s">
        <v>315</v>
      </c>
      <c r="B5" s="30"/>
      <c r="C5" s="30" t="s">
        <v>343</v>
      </c>
      <c r="D5" s="30" t="s">
        <v>31</v>
      </c>
      <c r="E5" s="30" t="s">
        <v>34</v>
      </c>
      <c r="F5" s="30" t="s">
        <v>316</v>
      </c>
      <c r="G5" s="30" t="s">
        <v>317</v>
      </c>
      <c r="H5" s="30" t="s">
        <v>37</v>
      </c>
      <c r="I5" s="30" t="s">
        <v>62</v>
      </c>
      <c r="J5" s="30"/>
      <c r="K5" s="30"/>
      <c r="L5" s="30"/>
      <c r="M5" s="30"/>
      <c r="N5" s="30"/>
    </row>
    <row r="6" ht="28.65" customHeight="1" spans="1:14">
      <c r="A6" s="30"/>
      <c r="B6" s="30"/>
      <c r="C6" s="30"/>
      <c r="D6" s="30"/>
      <c r="E6" s="30" t="s">
        <v>33</v>
      </c>
      <c r="F6" s="30"/>
      <c r="G6" s="30"/>
      <c r="H6" s="30"/>
      <c r="I6" s="30" t="s">
        <v>33</v>
      </c>
      <c r="J6" s="30" t="s">
        <v>40</v>
      </c>
      <c r="K6" s="30" t="s">
        <v>41</v>
      </c>
      <c r="L6" s="33" t="s">
        <v>42</v>
      </c>
      <c r="M6" s="33" t="s">
        <v>43</v>
      </c>
      <c r="N6" s="33" t="s">
        <v>44</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ht="20.25" customHeight="1" spans="1:14">
      <c r="A10" s="23" t="s">
        <v>31</v>
      </c>
      <c r="B10" s="23"/>
      <c r="C10" s="23"/>
      <c r="D10" s="32"/>
      <c r="E10" s="32"/>
      <c r="F10" s="32"/>
      <c r="G10" s="32"/>
      <c r="H10" s="32"/>
      <c r="I10" s="32"/>
      <c r="J10" s="32"/>
      <c r="K10" s="32"/>
      <c r="L10" s="32"/>
      <c r="M10" s="32"/>
      <c r="N10" s="32"/>
    </row>
    <row r="11" customHeight="1" spans="1:1">
      <c r="A11" t="s">
        <v>344</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tabSelected="1" workbookViewId="0">
      <selection activeCell="A1" sqref="A1"/>
    </sheetView>
  </sheetViews>
  <sheetFormatPr defaultColWidth="8.85" defaultRowHeight="15" customHeight="1"/>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345</v>
      </c>
    </row>
    <row r="2" ht="45.15" customHeight="1" spans="1:14">
      <c r="A2" s="24" t="s">
        <v>346</v>
      </c>
      <c r="B2" s="24"/>
      <c r="C2" s="24"/>
      <c r="D2" s="24"/>
      <c r="E2" s="24"/>
      <c r="F2" s="24"/>
      <c r="G2" s="24"/>
      <c r="H2" s="24"/>
      <c r="I2" s="24"/>
      <c r="J2" s="24"/>
      <c r="K2" s="24"/>
      <c r="L2" s="24"/>
      <c r="M2" s="24"/>
      <c r="N2" s="24"/>
    </row>
    <row r="3" ht="18.75" customHeight="1" spans="1:14">
      <c r="A3" s="18" t="str">
        <f>"单位名称："&amp;"元江哈尼族彝族傣族自治县融媒体中心"</f>
        <v>单位名称：元江哈尼族彝族傣族自治县融媒体中心</v>
      </c>
      <c r="B3" s="18"/>
      <c r="C3" s="18"/>
      <c r="D3" s="18"/>
      <c r="E3" s="18"/>
      <c r="F3" s="18"/>
      <c r="G3" s="18"/>
      <c r="H3" s="18"/>
      <c r="I3" s="18"/>
      <c r="J3" s="18"/>
      <c r="K3" s="18"/>
      <c r="L3" s="18"/>
      <c r="M3" s="18"/>
      <c r="N3" s="19" t="s">
        <v>28</v>
      </c>
    </row>
    <row r="4" ht="22.5" customHeight="1" spans="1:14">
      <c r="A4" s="27" t="s">
        <v>347</v>
      </c>
      <c r="B4" s="27" t="s">
        <v>138</v>
      </c>
      <c r="C4" s="27"/>
      <c r="D4" s="27"/>
      <c r="E4" s="27" t="s">
        <v>348</v>
      </c>
      <c r="F4" s="27"/>
      <c r="G4" s="27"/>
      <c r="H4" s="27"/>
      <c r="I4" s="27"/>
      <c r="J4" s="27"/>
      <c r="K4" s="27"/>
      <c r="L4" s="27"/>
      <c r="M4" s="27"/>
      <c r="N4" s="27"/>
    </row>
    <row r="5" ht="22.5" customHeight="1" spans="1:14">
      <c r="A5" s="27"/>
      <c r="B5" s="27" t="s">
        <v>31</v>
      </c>
      <c r="C5" s="27" t="s">
        <v>34</v>
      </c>
      <c r="D5" s="27" t="s">
        <v>316</v>
      </c>
      <c r="E5" s="28" t="s">
        <v>349</v>
      </c>
      <c r="F5" s="28" t="s">
        <v>350</v>
      </c>
      <c r="G5" s="28" t="s">
        <v>351</v>
      </c>
      <c r="H5" s="28" t="s">
        <v>352</v>
      </c>
      <c r="I5" s="28" t="s">
        <v>353</v>
      </c>
      <c r="J5" s="28" t="s">
        <v>354</v>
      </c>
      <c r="K5" s="28" t="s">
        <v>355</v>
      </c>
      <c r="L5" s="28" t="s">
        <v>356</v>
      </c>
      <c r="M5" s="28" t="s">
        <v>357</v>
      </c>
      <c r="N5" s="28" t="s">
        <v>358</v>
      </c>
    </row>
    <row r="6" ht="18.75" customHeight="1" spans="1:14">
      <c r="A6" s="27" t="s">
        <v>45</v>
      </c>
      <c r="B6" s="27" t="s">
        <v>46</v>
      </c>
      <c r="C6" s="27" t="s">
        <v>47</v>
      </c>
      <c r="D6" s="27" t="s">
        <v>48</v>
      </c>
      <c r="E6" s="27" t="s">
        <v>49</v>
      </c>
      <c r="F6" s="27" t="s">
        <v>50</v>
      </c>
      <c r="G6" s="27" t="s">
        <v>51</v>
      </c>
      <c r="H6" s="27" t="s">
        <v>52</v>
      </c>
      <c r="I6" s="27" t="s">
        <v>53</v>
      </c>
      <c r="J6" s="27" t="s">
        <v>70</v>
      </c>
      <c r="K6" s="27" t="s">
        <v>359</v>
      </c>
      <c r="L6" s="27" t="s">
        <v>360</v>
      </c>
      <c r="M6" s="27" t="s">
        <v>361</v>
      </c>
      <c r="N6" s="27" t="s">
        <v>362</v>
      </c>
    </row>
    <row r="7" ht="18.75" customHeight="1" spans="1:14">
      <c r="A7" s="22"/>
      <c r="B7" s="22"/>
      <c r="C7" s="22"/>
      <c r="D7" s="22"/>
      <c r="E7" s="22"/>
      <c r="F7" s="22"/>
      <c r="G7" s="22"/>
      <c r="H7" s="22"/>
      <c r="I7" s="22"/>
      <c r="J7" s="22"/>
      <c r="K7" s="22"/>
      <c r="L7" s="22"/>
      <c r="M7" s="22"/>
      <c r="N7" s="22"/>
    </row>
    <row r="8" ht="18.75" customHeight="1" spans="1:14">
      <c r="A8" s="23" t="s">
        <v>31</v>
      </c>
      <c r="B8" s="22"/>
      <c r="C8" s="22"/>
      <c r="D8" s="22"/>
      <c r="E8" s="22"/>
      <c r="F8" s="22"/>
      <c r="G8" s="22"/>
      <c r="H8" s="22"/>
      <c r="I8" s="22"/>
      <c r="J8" s="22"/>
      <c r="K8" s="22"/>
      <c r="L8" s="22"/>
      <c r="M8" s="22"/>
      <c r="N8" s="22"/>
    </row>
    <row r="9" customHeight="1" spans="1:1">
      <c r="A9" t="s">
        <v>363</v>
      </c>
    </row>
  </sheetData>
  <mergeCells count="5">
    <mergeCell ref="A2:N2"/>
    <mergeCell ref="A3:C3"/>
    <mergeCell ref="B4:D4"/>
    <mergeCell ref="E4:N4"/>
    <mergeCell ref="A4:A5"/>
  </mergeCells>
  <pageMargins left="0.75" right="0.75" top="1" bottom="1" header="0.5" footer="0.5"/>
  <pageSetup paperSize="9" scale="5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abSelected="1" workbookViewId="0">
      <selection activeCell="A1" sqref="A1"/>
    </sheetView>
  </sheetViews>
  <sheetFormatPr defaultColWidth="8.85" defaultRowHeight="15" customHeight="1" outlineLevelRow="7"/>
  <cols>
    <col min="1" max="10" width="28.575" customWidth="1"/>
  </cols>
  <sheetData>
    <row r="1" ht="18.75" customHeight="1" spans="1:10">
      <c r="A1" s="18"/>
      <c r="B1" s="18"/>
      <c r="C1" s="18"/>
      <c r="D1" s="18"/>
      <c r="E1" s="18"/>
      <c r="F1" s="18"/>
      <c r="G1" s="18"/>
      <c r="H1" s="18"/>
      <c r="I1" s="18"/>
      <c r="J1" s="19" t="s">
        <v>364</v>
      </c>
    </row>
    <row r="2" ht="52.05" customHeight="1" spans="1:10">
      <c r="A2" s="24" t="s">
        <v>365</v>
      </c>
      <c r="B2" s="25"/>
      <c r="C2" s="25"/>
      <c r="D2" s="25"/>
      <c r="E2" s="25"/>
      <c r="F2" s="25"/>
      <c r="G2" s="25"/>
      <c r="H2" s="25"/>
      <c r="I2" s="25"/>
      <c r="J2" s="25"/>
    </row>
    <row r="3" ht="21.3" customHeight="1" spans="1:10">
      <c r="A3" s="18" t="str">
        <f>"单位名称："&amp;"元江哈尼族彝族傣族自治县融媒体中心"</f>
        <v>单位名称：元江哈尼族彝族傣族自治县融媒体中心</v>
      </c>
      <c r="B3" s="18"/>
      <c r="C3" s="18"/>
      <c r="D3" s="26"/>
      <c r="E3" s="26"/>
      <c r="F3" s="26"/>
      <c r="G3" s="26"/>
      <c r="H3" s="26"/>
      <c r="I3" s="26"/>
      <c r="J3" s="26"/>
    </row>
    <row r="4" ht="27.15" customHeight="1" spans="1:10">
      <c r="A4" s="21" t="s">
        <v>223</v>
      </c>
      <c r="B4" s="21" t="s">
        <v>224</v>
      </c>
      <c r="C4" s="21" t="s">
        <v>225</v>
      </c>
      <c r="D4" s="21" t="s">
        <v>226</v>
      </c>
      <c r="E4" s="21" t="s">
        <v>227</v>
      </c>
      <c r="F4" s="21" t="s">
        <v>228</v>
      </c>
      <c r="G4" s="21" t="s">
        <v>229</v>
      </c>
      <c r="H4" s="21" t="s">
        <v>230</v>
      </c>
      <c r="I4" s="21" t="s">
        <v>231</v>
      </c>
      <c r="J4" s="21" t="s">
        <v>232</v>
      </c>
    </row>
    <row r="5" ht="18.75" customHeight="1" spans="1:10">
      <c r="A5" s="21" t="s">
        <v>45</v>
      </c>
      <c r="B5" s="21" t="s">
        <v>46</v>
      </c>
      <c r="C5" s="21" t="s">
        <v>47</v>
      </c>
      <c r="D5" s="21" t="s">
        <v>48</v>
      </c>
      <c r="E5" s="21" t="s">
        <v>49</v>
      </c>
      <c r="F5" s="21" t="s">
        <v>50</v>
      </c>
      <c r="G5" s="21" t="s">
        <v>51</v>
      </c>
      <c r="H5" s="21" t="s">
        <v>52</v>
      </c>
      <c r="I5" s="21" t="s">
        <v>53</v>
      </c>
      <c r="J5" s="21" t="s">
        <v>70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8" customHeight="1" spans="1:1">
      <c r="A8" t="s">
        <v>363</v>
      </c>
    </row>
  </sheetData>
  <mergeCells count="2">
    <mergeCell ref="A2:J2"/>
    <mergeCell ref="A3:C3"/>
  </mergeCells>
  <pageMargins left="0.75" right="0.75" top="1" bottom="1" header="0.5" footer="0.5"/>
  <pageSetup paperSize="9" scale="46"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tabSelected="1" workbookViewId="0">
      <selection activeCell="A1" sqref="A1"/>
    </sheetView>
  </sheetViews>
  <sheetFormatPr defaultColWidth="8.85" defaultRowHeight="15" customHeight="1" outlineLevelRow="7" outlineLevelCol="7"/>
  <cols>
    <col min="1" max="8" width="28.575" customWidth="1"/>
  </cols>
  <sheetData>
    <row r="1" ht="18.75" customHeight="1" spans="1:8">
      <c r="A1" s="18"/>
      <c r="B1" s="18"/>
      <c r="C1" s="18"/>
      <c r="D1" s="18"/>
      <c r="E1" s="18"/>
      <c r="F1" s="18"/>
      <c r="G1" s="18"/>
      <c r="H1" s="19" t="s">
        <v>366</v>
      </c>
    </row>
    <row r="2" ht="41.4" customHeight="1" spans="1:8">
      <c r="A2" s="20" t="s">
        <v>367</v>
      </c>
      <c r="B2" s="20"/>
      <c r="C2" s="20"/>
      <c r="D2" s="20"/>
      <c r="E2" s="20"/>
      <c r="F2" s="20"/>
      <c r="G2" s="20"/>
      <c r="H2" s="20"/>
    </row>
    <row r="3" ht="18.75" customHeight="1" spans="1:8">
      <c r="A3" s="18" t="str">
        <f>"单位名称："&amp;"元江哈尼族彝族傣族自治县融媒体中心"</f>
        <v>单位名称：元江哈尼族彝族傣族自治县融媒体中心</v>
      </c>
      <c r="B3" s="18"/>
      <c r="C3" s="18"/>
      <c r="D3" s="18"/>
      <c r="E3" s="18"/>
      <c r="F3" s="18"/>
      <c r="G3" s="18"/>
      <c r="H3" s="18"/>
    </row>
    <row r="4" ht="18.75" customHeight="1" spans="1:8">
      <c r="A4" s="21" t="s">
        <v>131</v>
      </c>
      <c r="B4" s="21" t="s">
        <v>368</v>
      </c>
      <c r="C4" s="21" t="s">
        <v>369</v>
      </c>
      <c r="D4" s="21" t="s">
        <v>370</v>
      </c>
      <c r="E4" s="21" t="s">
        <v>312</v>
      </c>
      <c r="F4" s="21" t="s">
        <v>371</v>
      </c>
      <c r="G4" s="21"/>
      <c r="H4" s="21"/>
    </row>
    <row r="5" ht="18.75" customHeight="1" spans="1:8">
      <c r="A5" s="21"/>
      <c r="B5" s="21"/>
      <c r="C5" s="21"/>
      <c r="D5" s="21"/>
      <c r="E5" s="21"/>
      <c r="F5" s="21" t="s">
        <v>313</v>
      </c>
      <c r="G5" s="21" t="s">
        <v>372</v>
      </c>
      <c r="H5" s="21" t="s">
        <v>373</v>
      </c>
    </row>
    <row r="6" ht="18.75" customHeight="1" spans="1:8">
      <c r="A6" s="21" t="s">
        <v>45</v>
      </c>
      <c r="B6" s="21" t="s">
        <v>46</v>
      </c>
      <c r="C6" s="21" t="s">
        <v>47</v>
      </c>
      <c r="D6" s="21" t="s">
        <v>48</v>
      </c>
      <c r="E6" s="21" t="s">
        <v>49</v>
      </c>
      <c r="F6" s="21" t="s">
        <v>50</v>
      </c>
      <c r="G6" s="21" t="s">
        <v>51</v>
      </c>
      <c r="H6" s="21" t="s">
        <v>52</v>
      </c>
    </row>
    <row r="7" ht="18.75" customHeight="1" spans="1:8">
      <c r="A7" s="22"/>
      <c r="B7" s="22"/>
      <c r="C7" s="22"/>
      <c r="D7" s="22"/>
      <c r="E7" s="23"/>
      <c r="F7" s="23"/>
      <c r="G7" s="16"/>
      <c r="H7" s="16"/>
    </row>
    <row r="8" customHeight="1" spans="1:1">
      <c r="A8" t="s">
        <v>374</v>
      </c>
    </row>
  </sheetData>
  <mergeCells count="8">
    <mergeCell ref="A2:H2"/>
    <mergeCell ref="A3:C3"/>
    <mergeCell ref="F4:H4"/>
    <mergeCell ref="A4:A5"/>
    <mergeCell ref="B4:B5"/>
    <mergeCell ref="C4:C5"/>
    <mergeCell ref="D4:D5"/>
    <mergeCell ref="E4:E5"/>
  </mergeCells>
  <pageMargins left="0.75" right="0.75" top="1" bottom="1" header="0.5" footer="0.5"/>
  <pageSetup paperSize="9" scale="57"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A1" sqref="A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375</v>
      </c>
    </row>
    <row r="2" ht="45" customHeight="1" spans="1:11">
      <c r="A2" s="3" t="s">
        <v>376</v>
      </c>
      <c r="B2" s="3"/>
      <c r="C2" s="3"/>
      <c r="D2" s="3"/>
      <c r="E2" s="3"/>
      <c r="F2" s="3"/>
      <c r="G2" s="3"/>
      <c r="H2" s="3"/>
      <c r="I2" s="3"/>
      <c r="J2" s="3"/>
      <c r="K2" s="3"/>
    </row>
    <row r="3" ht="18.75" customHeight="1" spans="1:11">
      <c r="A3" s="4" t="str">
        <f>"单位名称："&amp;"元江哈尼族彝族傣族自治县融媒体中心"</f>
        <v>单位名称：元江哈尼族彝族傣族自治县融媒体中心</v>
      </c>
      <c r="B3" s="4"/>
      <c r="C3" s="4"/>
      <c r="D3" s="4"/>
      <c r="E3" s="4"/>
      <c r="F3" s="4"/>
      <c r="G3" s="4"/>
      <c r="H3" s="5"/>
      <c r="I3" s="5"/>
      <c r="J3" s="5"/>
      <c r="K3" s="5" t="s">
        <v>28</v>
      </c>
    </row>
    <row r="4" ht="18.75" customHeight="1" spans="1:11">
      <c r="A4" s="12" t="s">
        <v>197</v>
      </c>
      <c r="B4" s="12" t="s">
        <v>133</v>
      </c>
      <c r="C4" s="12" t="s">
        <v>198</v>
      </c>
      <c r="D4" s="12" t="s">
        <v>134</v>
      </c>
      <c r="E4" s="12" t="s">
        <v>135</v>
      </c>
      <c r="F4" s="12" t="s">
        <v>136</v>
      </c>
      <c r="G4" s="12" t="s">
        <v>137</v>
      </c>
      <c r="H4" s="12" t="s">
        <v>31</v>
      </c>
      <c r="I4" s="12" t="s">
        <v>377</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row r="11" customHeight="1" spans="1:1">
      <c r="A11" t="s">
        <v>378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4"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3"/>
  <sheetViews>
    <sheetView showZeros="0" tabSelected="1"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379</v>
      </c>
    </row>
    <row r="2" ht="45" customHeight="1" spans="1:7">
      <c r="A2" s="3" t="s">
        <v>380</v>
      </c>
      <c r="B2" s="3"/>
      <c r="C2" s="3"/>
      <c r="D2" s="3"/>
      <c r="E2" s="3"/>
      <c r="F2" s="3"/>
      <c r="G2" s="3"/>
    </row>
    <row r="3" ht="24.15" customHeight="1" spans="1:7">
      <c r="A3" s="4" t="str">
        <f>"单位名称："&amp;"元江哈尼族彝族傣族自治县融媒体中心"</f>
        <v>单位名称：元江哈尼族彝族傣族自治县融媒体中心</v>
      </c>
      <c r="B3" s="4"/>
      <c r="C3" s="4"/>
      <c r="D3" s="4"/>
      <c r="E3" s="5"/>
      <c r="F3" s="5"/>
      <c r="G3" s="5" t="s">
        <v>28</v>
      </c>
    </row>
    <row r="4" ht="18.75" customHeight="1" spans="1:7">
      <c r="A4" s="6" t="s">
        <v>198</v>
      </c>
      <c r="B4" s="6" t="s">
        <v>197</v>
      </c>
      <c r="C4" s="6" t="s">
        <v>133</v>
      </c>
      <c r="D4" s="6" t="s">
        <v>381</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55</v>
      </c>
      <c r="B8" s="8" t="s">
        <v>203</v>
      </c>
      <c r="C8" s="9" t="s">
        <v>202</v>
      </c>
      <c r="D8" s="8" t="s">
        <v>382</v>
      </c>
      <c r="E8" s="10">
        <v>100000</v>
      </c>
      <c r="F8" s="10"/>
      <c r="G8" s="10"/>
    </row>
    <row r="9" ht="20.25" customHeight="1" spans="1:7">
      <c r="A9" s="8" t="s">
        <v>55</v>
      </c>
      <c r="B9" s="8" t="s">
        <v>203</v>
      </c>
      <c r="C9" s="9" t="s">
        <v>207</v>
      </c>
      <c r="D9" s="8" t="s">
        <v>382</v>
      </c>
      <c r="E9" s="10"/>
      <c r="F9" s="10"/>
      <c r="G9" s="10"/>
    </row>
    <row r="10" ht="20.25" customHeight="1" spans="1:7">
      <c r="A10" s="8" t="s">
        <v>55</v>
      </c>
      <c r="B10" s="8" t="s">
        <v>212</v>
      </c>
      <c r="C10" s="9" t="s">
        <v>211</v>
      </c>
      <c r="D10" s="8" t="s">
        <v>382</v>
      </c>
      <c r="E10" s="10">
        <v>119050.2</v>
      </c>
      <c r="F10" s="10"/>
      <c r="G10" s="10"/>
    </row>
    <row r="11" ht="20.25" customHeight="1" spans="1:7">
      <c r="A11" s="8" t="s">
        <v>55</v>
      </c>
      <c r="B11" s="8" t="s">
        <v>212</v>
      </c>
      <c r="C11" s="9" t="s">
        <v>216</v>
      </c>
      <c r="D11" s="8" t="s">
        <v>382</v>
      </c>
      <c r="E11" s="10">
        <v>37420</v>
      </c>
      <c r="F11" s="10"/>
      <c r="G11" s="10"/>
    </row>
    <row r="12" ht="20.25" customHeight="1" spans="1:7">
      <c r="A12" s="8" t="s">
        <v>55</v>
      </c>
      <c r="B12" s="8" t="s">
        <v>219</v>
      </c>
      <c r="C12" s="9" t="s">
        <v>218</v>
      </c>
      <c r="D12" s="8" t="s">
        <v>382</v>
      </c>
      <c r="E12" s="10">
        <v>100000</v>
      </c>
      <c r="F12" s="10"/>
      <c r="G12" s="10"/>
    </row>
    <row r="13" ht="20.25" customHeight="1" spans="1:7">
      <c r="A13" s="11" t="s">
        <v>31</v>
      </c>
      <c r="B13" s="11"/>
      <c r="C13" s="11"/>
      <c r="D13" s="11"/>
      <c r="E13" s="10">
        <v>356470.2</v>
      </c>
      <c r="F13" s="10"/>
      <c r="G13" s="10"/>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pageSetup paperSize="9" scale="8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abSelected="1"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"单位名称："&amp;"元江哈尼族彝族傣族自治县融媒体中心"</f>
        <v>单位名称：元江哈尼族彝族傣族自治县融媒体中心</v>
      </c>
      <c r="B3" s="4"/>
      <c r="C3" s="4"/>
      <c r="D3" s="4"/>
      <c r="E3" s="50"/>
      <c r="F3" s="50"/>
      <c r="G3" s="50"/>
      <c r="H3" s="50"/>
      <c r="I3" s="5"/>
      <c r="J3" s="5"/>
      <c r="K3" s="5"/>
      <c r="L3" s="5"/>
      <c r="M3" s="5"/>
      <c r="N3" s="5"/>
      <c r="O3" s="5"/>
      <c r="P3" s="5"/>
      <c r="Q3" s="5"/>
      <c r="R3" s="5"/>
      <c r="S3" s="5" t="s">
        <v>28</v>
      </c>
    </row>
    <row r="4" ht="18.75" customHeight="1" spans="1:19">
      <c r="A4" s="12" t="s">
        <v>29</v>
      </c>
      <c r="B4" s="68" t="s">
        <v>30</v>
      </c>
      <c r="C4" s="68" t="s">
        <v>31</v>
      </c>
      <c r="D4" s="68" t="s">
        <v>32</v>
      </c>
      <c r="E4" s="68"/>
      <c r="F4" s="68"/>
      <c r="G4" s="68"/>
      <c r="H4" s="68"/>
      <c r="I4" s="68"/>
      <c r="J4" s="71"/>
      <c r="K4" s="71"/>
      <c r="L4" s="71"/>
      <c r="M4" s="71"/>
      <c r="N4" s="71"/>
      <c r="O4" s="68" t="s">
        <v>20</v>
      </c>
      <c r="P4" s="68"/>
      <c r="Q4" s="68"/>
      <c r="R4" s="68"/>
      <c r="S4" s="68"/>
    </row>
    <row r="5" ht="18.75" customHeight="1" spans="1:19">
      <c r="A5" s="12"/>
      <c r="B5" s="68"/>
      <c r="C5" s="68"/>
      <c r="D5" s="69" t="s">
        <v>33</v>
      </c>
      <c r="E5" s="69" t="s">
        <v>34</v>
      </c>
      <c r="F5" s="69" t="s">
        <v>35</v>
      </c>
      <c r="G5" s="69" t="s">
        <v>36</v>
      </c>
      <c r="H5" s="69" t="s">
        <v>37</v>
      </c>
      <c r="I5" s="72" t="s">
        <v>38</v>
      </c>
      <c r="J5" s="73"/>
      <c r="K5" s="73"/>
      <c r="L5" s="73"/>
      <c r="M5" s="73"/>
      <c r="N5" s="73"/>
      <c r="O5" s="72" t="s">
        <v>33</v>
      </c>
      <c r="P5" s="72" t="s">
        <v>34</v>
      </c>
      <c r="Q5" s="72" t="s">
        <v>35</v>
      </c>
      <c r="R5" s="72" t="s">
        <v>36</v>
      </c>
      <c r="S5" s="69" t="s">
        <v>39</v>
      </c>
    </row>
    <row r="6" ht="18.75" customHeight="1" spans="1:19">
      <c r="A6" s="12"/>
      <c r="B6" s="68"/>
      <c r="C6" s="68"/>
      <c r="D6" s="69"/>
      <c r="E6" s="69"/>
      <c r="F6" s="69"/>
      <c r="G6" s="69"/>
      <c r="H6" s="69"/>
      <c r="I6" s="72" t="s">
        <v>33</v>
      </c>
      <c r="J6" s="72" t="s">
        <v>40</v>
      </c>
      <c r="K6" s="72" t="s">
        <v>41</v>
      </c>
      <c r="L6" s="72" t="s">
        <v>42</v>
      </c>
      <c r="M6" s="72" t="s">
        <v>43</v>
      </c>
      <c r="N6" s="72" t="s">
        <v>44</v>
      </c>
      <c r="O6" s="72"/>
      <c r="P6" s="72"/>
      <c r="Q6" s="72"/>
      <c r="R6" s="72"/>
      <c r="S6" s="69"/>
    </row>
    <row r="7" ht="18.75" customHeight="1" spans="1:19">
      <c r="A7" s="70" t="s">
        <v>45</v>
      </c>
      <c r="B7" s="13" t="s">
        <v>46</v>
      </c>
      <c r="C7" s="13" t="s">
        <v>47</v>
      </c>
      <c r="D7" s="13" t="s">
        <v>48</v>
      </c>
      <c r="E7" s="70" t="s">
        <v>49</v>
      </c>
      <c r="F7" s="13" t="s">
        <v>50</v>
      </c>
      <c r="G7" s="13" t="s">
        <v>51</v>
      </c>
      <c r="H7" s="70" t="s">
        <v>52</v>
      </c>
      <c r="I7" s="13" t="s">
        <v>53</v>
      </c>
      <c r="J7" s="13">
        <v>10</v>
      </c>
      <c r="K7" s="13">
        <v>11</v>
      </c>
      <c r="L7" s="13">
        <v>12</v>
      </c>
      <c r="M7" s="13">
        <v>13</v>
      </c>
      <c r="N7" s="13">
        <v>14</v>
      </c>
      <c r="O7" s="13">
        <v>15</v>
      </c>
      <c r="P7" s="13">
        <v>16</v>
      </c>
      <c r="Q7" s="13">
        <v>17</v>
      </c>
      <c r="R7" s="13">
        <v>18</v>
      </c>
      <c r="S7" s="13">
        <v>19</v>
      </c>
    </row>
    <row r="8" ht="20.25" customHeight="1" spans="1:19">
      <c r="A8" s="15" t="s">
        <v>54</v>
      </c>
      <c r="B8" s="15" t="s">
        <v>55</v>
      </c>
      <c r="C8" s="16">
        <v>6652368.55</v>
      </c>
      <c r="D8" s="16">
        <v>6152368.55</v>
      </c>
      <c r="E8" s="16">
        <v>6152368.55</v>
      </c>
      <c r="F8" s="16"/>
      <c r="G8" s="16"/>
      <c r="H8" s="16"/>
      <c r="I8" s="16">
        <v>500000</v>
      </c>
      <c r="J8" s="16"/>
      <c r="K8" s="16"/>
      <c r="L8" s="16"/>
      <c r="M8" s="16"/>
      <c r="N8" s="16">
        <v>500000</v>
      </c>
      <c r="O8" s="16"/>
      <c r="P8" s="16"/>
      <c r="Q8" s="16"/>
      <c r="R8" s="16"/>
      <c r="S8" s="16"/>
    </row>
    <row r="9" ht="20.25" customHeight="1" spans="1:19">
      <c r="A9" s="61" t="s">
        <v>56</v>
      </c>
      <c r="B9" s="61" t="s">
        <v>55</v>
      </c>
      <c r="C9" s="16">
        <v>6652368.55</v>
      </c>
      <c r="D9" s="16">
        <v>6152368.55</v>
      </c>
      <c r="E9" s="16">
        <v>6152368.55</v>
      </c>
      <c r="F9" s="16"/>
      <c r="G9" s="16"/>
      <c r="H9" s="16"/>
      <c r="I9" s="16">
        <v>500000</v>
      </c>
      <c r="J9" s="16"/>
      <c r="K9" s="16"/>
      <c r="L9" s="16"/>
      <c r="M9" s="16"/>
      <c r="N9" s="16">
        <v>500000</v>
      </c>
      <c r="O9" s="22"/>
      <c r="P9" s="22"/>
      <c r="Q9" s="22"/>
      <c r="R9" s="22"/>
      <c r="S9" s="22"/>
    </row>
    <row r="10" ht="20.25" customHeight="1" spans="1:19">
      <c r="A10" s="44" t="s">
        <v>31</v>
      </c>
      <c r="B10" s="44"/>
      <c r="C10" s="16">
        <v>6652368.55</v>
      </c>
      <c r="D10" s="16">
        <v>6152368.55</v>
      </c>
      <c r="E10" s="16">
        <v>6152368.55</v>
      </c>
      <c r="F10" s="16"/>
      <c r="G10" s="16"/>
      <c r="H10" s="16"/>
      <c r="I10" s="16">
        <v>500000</v>
      </c>
      <c r="J10" s="16"/>
      <c r="K10" s="16"/>
      <c r="L10" s="16"/>
      <c r="M10" s="16"/>
      <c r="N10" s="16">
        <v>500000</v>
      </c>
      <c r="O10" s="16"/>
      <c r="P10" s="16"/>
      <c r="Q10" s="16"/>
      <c r="R10" s="16"/>
      <c r="S10" s="16"/>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Zeros="0" tabSelected="1" topLeftCell="B1"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49"/>
      <c r="L2" s="49"/>
      <c r="M2" s="49"/>
      <c r="N2" s="49"/>
      <c r="O2" s="49"/>
    </row>
    <row r="3" ht="18.75" customHeight="1" spans="1:15">
      <c r="A3" s="41" t="str">
        <f>"单位名称："&amp;"元江哈尼族彝族傣族自治县融媒体中心"</f>
        <v>单位名称：元江哈尼族彝族傣族自治县融媒体中心</v>
      </c>
      <c r="B3" s="41"/>
      <c r="C3" s="41"/>
      <c r="D3" s="41"/>
      <c r="E3" s="41"/>
      <c r="F3" s="41"/>
      <c r="G3" s="41"/>
      <c r="H3" s="41"/>
      <c r="I3" s="41"/>
      <c r="J3" s="2"/>
      <c r="K3" s="2"/>
      <c r="L3" s="2"/>
      <c r="M3" s="2"/>
      <c r="N3" s="2"/>
      <c r="O3" s="2" t="s">
        <v>28</v>
      </c>
    </row>
    <row r="4" ht="18.75" customHeight="1" spans="1:15">
      <c r="A4" s="12" t="s">
        <v>59</v>
      </c>
      <c r="B4" s="12" t="s">
        <v>60</v>
      </c>
      <c r="C4" s="28" t="s">
        <v>31</v>
      </c>
      <c r="D4" s="28" t="s">
        <v>34</v>
      </c>
      <c r="E4" s="28"/>
      <c r="F4" s="28"/>
      <c r="G4" s="12" t="s">
        <v>35</v>
      </c>
      <c r="H4" s="28" t="s">
        <v>36</v>
      </c>
      <c r="I4" s="12" t="s">
        <v>61</v>
      </c>
      <c r="J4" s="28" t="s">
        <v>62</v>
      </c>
      <c r="K4" s="28"/>
      <c r="L4" s="28"/>
      <c r="M4" s="28"/>
      <c r="N4" s="28"/>
      <c r="O4" s="28"/>
    </row>
    <row r="5" ht="18.75" customHeight="1" spans="1:15">
      <c r="A5" s="12"/>
      <c r="B5" s="12"/>
      <c r="C5" s="28"/>
      <c r="D5" s="28" t="s">
        <v>33</v>
      </c>
      <c r="E5" s="28" t="s">
        <v>63</v>
      </c>
      <c r="F5" s="28" t="s">
        <v>64</v>
      </c>
      <c r="G5" s="12"/>
      <c r="H5" s="28"/>
      <c r="I5" s="12"/>
      <c r="J5" s="28" t="s">
        <v>33</v>
      </c>
      <c r="K5" s="28" t="s">
        <v>65</v>
      </c>
      <c r="L5" s="13" t="s">
        <v>66</v>
      </c>
      <c r="M5" s="13" t="s">
        <v>67</v>
      </c>
      <c r="N5" s="13" t="s">
        <v>68</v>
      </c>
      <c r="O5" s="13" t="s">
        <v>69</v>
      </c>
    </row>
    <row r="6" ht="18.75" customHeight="1" spans="1:15">
      <c r="A6" s="13" t="s">
        <v>45</v>
      </c>
      <c r="B6" s="13" t="s">
        <v>46</v>
      </c>
      <c r="C6" s="13" t="s">
        <v>47</v>
      </c>
      <c r="D6" s="13" t="s">
        <v>48</v>
      </c>
      <c r="E6" s="13" t="s">
        <v>49</v>
      </c>
      <c r="F6" s="13" t="s">
        <v>50</v>
      </c>
      <c r="G6" s="13" t="s">
        <v>51</v>
      </c>
      <c r="H6" s="13" t="s">
        <v>52</v>
      </c>
      <c r="I6" s="13" t="s">
        <v>53</v>
      </c>
      <c r="J6" s="13" t="s">
        <v>70</v>
      </c>
      <c r="K6" s="13">
        <v>11</v>
      </c>
      <c r="L6" s="13">
        <v>12</v>
      </c>
      <c r="M6" s="13">
        <v>13</v>
      </c>
      <c r="N6" s="13">
        <v>14</v>
      </c>
      <c r="O6" s="13">
        <v>15</v>
      </c>
    </row>
    <row r="7" ht="20.25" customHeight="1" spans="1:15">
      <c r="A7" s="15" t="s">
        <v>71</v>
      </c>
      <c r="B7" s="15" t="s">
        <v>72</v>
      </c>
      <c r="C7" s="16">
        <v>5049065.24</v>
      </c>
      <c r="D7" s="16">
        <v>4549065.24</v>
      </c>
      <c r="E7" s="16">
        <v>4349065.24</v>
      </c>
      <c r="F7" s="16">
        <v>200000</v>
      </c>
      <c r="G7" s="16"/>
      <c r="H7" s="16"/>
      <c r="I7" s="16"/>
      <c r="J7" s="16">
        <v>500000</v>
      </c>
      <c r="K7" s="16"/>
      <c r="L7" s="16"/>
      <c r="M7" s="16"/>
      <c r="N7" s="16"/>
      <c r="O7" s="16">
        <v>500000</v>
      </c>
    </row>
    <row r="8" ht="20.25" customHeight="1" spans="1:15">
      <c r="A8" s="61" t="s">
        <v>73</v>
      </c>
      <c r="B8" s="61" t="s">
        <v>74</v>
      </c>
      <c r="C8" s="16">
        <v>5049065.24</v>
      </c>
      <c r="D8" s="16">
        <v>4549065.24</v>
      </c>
      <c r="E8" s="16">
        <v>4349065.24</v>
      </c>
      <c r="F8" s="16">
        <v>200000</v>
      </c>
      <c r="G8" s="16"/>
      <c r="H8" s="16"/>
      <c r="I8" s="16"/>
      <c r="J8" s="16">
        <v>500000</v>
      </c>
      <c r="K8" s="16"/>
      <c r="L8" s="16"/>
      <c r="M8" s="16"/>
      <c r="N8" s="16"/>
      <c r="O8" s="16">
        <v>500000</v>
      </c>
    </row>
    <row r="9" ht="20.25" customHeight="1" spans="1:15">
      <c r="A9" s="62" t="s">
        <v>75</v>
      </c>
      <c r="B9" s="62" t="s">
        <v>76</v>
      </c>
      <c r="C9" s="16">
        <v>5049065.24</v>
      </c>
      <c r="D9" s="16">
        <v>4549065.24</v>
      </c>
      <c r="E9" s="16">
        <v>4349065.24</v>
      </c>
      <c r="F9" s="16">
        <v>200000</v>
      </c>
      <c r="G9" s="16"/>
      <c r="H9" s="16"/>
      <c r="I9" s="16"/>
      <c r="J9" s="16">
        <v>500000</v>
      </c>
      <c r="K9" s="16"/>
      <c r="L9" s="16"/>
      <c r="M9" s="16"/>
      <c r="N9" s="16"/>
      <c r="O9" s="16">
        <v>500000</v>
      </c>
    </row>
    <row r="10" ht="20.25" customHeight="1" spans="1:15">
      <c r="A10" s="15" t="s">
        <v>77</v>
      </c>
      <c r="B10" s="15" t="s">
        <v>78</v>
      </c>
      <c r="C10" s="16">
        <v>839501.24</v>
      </c>
      <c r="D10" s="16">
        <v>839501.24</v>
      </c>
      <c r="E10" s="16">
        <v>683031.04</v>
      </c>
      <c r="F10" s="16">
        <v>156470.2</v>
      </c>
      <c r="G10" s="16"/>
      <c r="H10" s="16"/>
      <c r="I10" s="16"/>
      <c r="J10" s="16"/>
      <c r="K10" s="16"/>
      <c r="L10" s="16"/>
      <c r="M10" s="16"/>
      <c r="N10" s="16"/>
      <c r="O10" s="16"/>
    </row>
    <row r="11" ht="20.25" customHeight="1" spans="1:15">
      <c r="A11" s="61" t="s">
        <v>79</v>
      </c>
      <c r="B11" s="61" t="s">
        <v>80</v>
      </c>
      <c r="C11" s="16">
        <v>683031.04</v>
      </c>
      <c r="D11" s="16">
        <v>683031.04</v>
      </c>
      <c r="E11" s="16">
        <v>683031.04</v>
      </c>
      <c r="F11" s="16"/>
      <c r="G11" s="16"/>
      <c r="H11" s="16"/>
      <c r="I11" s="16"/>
      <c r="J11" s="16"/>
      <c r="K11" s="16"/>
      <c r="L11" s="16"/>
      <c r="M11" s="16"/>
      <c r="N11" s="16"/>
      <c r="O11" s="16"/>
    </row>
    <row r="12" ht="20.25" customHeight="1" spans="1:15">
      <c r="A12" s="62" t="s">
        <v>81</v>
      </c>
      <c r="B12" s="62" t="s">
        <v>82</v>
      </c>
      <c r="C12" s="16">
        <v>125400</v>
      </c>
      <c r="D12" s="16">
        <v>125400</v>
      </c>
      <c r="E12" s="16">
        <v>125400</v>
      </c>
      <c r="F12" s="16"/>
      <c r="G12" s="16"/>
      <c r="H12" s="16"/>
      <c r="I12" s="16"/>
      <c r="J12" s="16"/>
      <c r="K12" s="16"/>
      <c r="L12" s="16"/>
      <c r="M12" s="16"/>
      <c r="N12" s="16"/>
      <c r="O12" s="16"/>
    </row>
    <row r="13" ht="20.25" customHeight="1" spans="1:15">
      <c r="A13" s="62" t="s">
        <v>83</v>
      </c>
      <c r="B13" s="62" t="s">
        <v>84</v>
      </c>
      <c r="C13" s="16">
        <v>557631.04</v>
      </c>
      <c r="D13" s="16">
        <v>557631.04</v>
      </c>
      <c r="E13" s="16">
        <v>557631.04</v>
      </c>
      <c r="F13" s="16"/>
      <c r="G13" s="16"/>
      <c r="H13" s="16"/>
      <c r="I13" s="16"/>
      <c r="J13" s="16"/>
      <c r="K13" s="16"/>
      <c r="L13" s="16"/>
      <c r="M13" s="16"/>
      <c r="N13" s="16"/>
      <c r="O13" s="16"/>
    </row>
    <row r="14" ht="20.25" customHeight="1" spans="1:15">
      <c r="A14" s="61" t="s">
        <v>85</v>
      </c>
      <c r="B14" s="61" t="s">
        <v>86</v>
      </c>
      <c r="C14" s="16">
        <v>156470.2</v>
      </c>
      <c r="D14" s="16">
        <v>156470.2</v>
      </c>
      <c r="E14" s="16"/>
      <c r="F14" s="16">
        <v>156470.2</v>
      </c>
      <c r="G14" s="16"/>
      <c r="H14" s="16"/>
      <c r="I14" s="16"/>
      <c r="J14" s="16"/>
      <c r="K14" s="16"/>
      <c r="L14" s="16"/>
      <c r="M14" s="16"/>
      <c r="N14" s="16"/>
      <c r="O14" s="16"/>
    </row>
    <row r="15" ht="20.25" customHeight="1" spans="1:15">
      <c r="A15" s="62" t="s">
        <v>87</v>
      </c>
      <c r="B15" s="62" t="s">
        <v>88</v>
      </c>
      <c r="C15" s="16">
        <v>156470.2</v>
      </c>
      <c r="D15" s="16">
        <v>156470.2</v>
      </c>
      <c r="E15" s="16"/>
      <c r="F15" s="16">
        <v>156470.2</v>
      </c>
      <c r="G15" s="16"/>
      <c r="H15" s="16"/>
      <c r="I15" s="16"/>
      <c r="J15" s="16"/>
      <c r="K15" s="16"/>
      <c r="L15" s="16"/>
      <c r="M15" s="16"/>
      <c r="N15" s="16"/>
      <c r="O15" s="16"/>
    </row>
    <row r="16" ht="20.25" customHeight="1" spans="1:15">
      <c r="A16" s="15" t="s">
        <v>89</v>
      </c>
      <c r="B16" s="15" t="s">
        <v>90</v>
      </c>
      <c r="C16" s="16">
        <v>325406.07</v>
      </c>
      <c r="D16" s="16">
        <v>325406.07</v>
      </c>
      <c r="E16" s="16">
        <v>325406.07</v>
      </c>
      <c r="F16" s="16"/>
      <c r="G16" s="16"/>
      <c r="H16" s="16"/>
      <c r="I16" s="16"/>
      <c r="J16" s="16"/>
      <c r="K16" s="16"/>
      <c r="L16" s="16"/>
      <c r="M16" s="16"/>
      <c r="N16" s="16"/>
      <c r="O16" s="16"/>
    </row>
    <row r="17" ht="20.25" customHeight="1" spans="1:15">
      <c r="A17" s="61" t="s">
        <v>91</v>
      </c>
      <c r="B17" s="61" t="s">
        <v>92</v>
      </c>
      <c r="C17" s="16">
        <v>325406.07</v>
      </c>
      <c r="D17" s="16">
        <v>325406.07</v>
      </c>
      <c r="E17" s="16">
        <v>325406.07</v>
      </c>
      <c r="F17" s="16"/>
      <c r="G17" s="16"/>
      <c r="H17" s="16"/>
      <c r="I17" s="16"/>
      <c r="J17" s="16"/>
      <c r="K17" s="16"/>
      <c r="L17" s="16"/>
      <c r="M17" s="16"/>
      <c r="N17" s="16"/>
      <c r="O17" s="16"/>
    </row>
    <row r="18" ht="20.25" customHeight="1" spans="1:15">
      <c r="A18" s="62" t="s">
        <v>93</v>
      </c>
      <c r="B18" s="62" t="s">
        <v>94</v>
      </c>
      <c r="C18" s="16">
        <v>289271.1</v>
      </c>
      <c r="D18" s="16">
        <v>289271.1</v>
      </c>
      <c r="E18" s="16">
        <v>289271.1</v>
      </c>
      <c r="F18" s="16"/>
      <c r="G18" s="16"/>
      <c r="H18" s="16"/>
      <c r="I18" s="16"/>
      <c r="J18" s="16"/>
      <c r="K18" s="16"/>
      <c r="L18" s="16"/>
      <c r="M18" s="16"/>
      <c r="N18" s="16"/>
      <c r="O18" s="16"/>
    </row>
    <row r="19" ht="20.25" customHeight="1" spans="1:15">
      <c r="A19" s="62" t="s">
        <v>95</v>
      </c>
      <c r="B19" s="62" t="s">
        <v>96</v>
      </c>
      <c r="C19" s="16">
        <v>36134.97</v>
      </c>
      <c r="D19" s="16">
        <v>36134.97</v>
      </c>
      <c r="E19" s="16">
        <v>36134.97</v>
      </c>
      <c r="F19" s="16"/>
      <c r="G19" s="16"/>
      <c r="H19" s="16"/>
      <c r="I19" s="16"/>
      <c r="J19" s="16"/>
      <c r="K19" s="16"/>
      <c r="L19" s="16"/>
      <c r="M19" s="16"/>
      <c r="N19" s="16"/>
      <c r="O19" s="16"/>
    </row>
    <row r="20" ht="20.25" customHeight="1" spans="1:15">
      <c r="A20" s="15" t="s">
        <v>97</v>
      </c>
      <c r="B20" s="15" t="s">
        <v>98</v>
      </c>
      <c r="C20" s="16">
        <v>438396</v>
      </c>
      <c r="D20" s="16">
        <v>438396</v>
      </c>
      <c r="E20" s="16">
        <v>438396</v>
      </c>
      <c r="F20" s="16"/>
      <c r="G20" s="16"/>
      <c r="H20" s="16"/>
      <c r="I20" s="16"/>
      <c r="J20" s="16"/>
      <c r="K20" s="16"/>
      <c r="L20" s="16"/>
      <c r="M20" s="16"/>
      <c r="N20" s="16"/>
      <c r="O20" s="16"/>
    </row>
    <row r="21" ht="20.25" customHeight="1" spans="1:15">
      <c r="A21" s="61" t="s">
        <v>99</v>
      </c>
      <c r="B21" s="61" t="s">
        <v>100</v>
      </c>
      <c r="C21" s="16">
        <v>438396</v>
      </c>
      <c r="D21" s="16">
        <v>438396</v>
      </c>
      <c r="E21" s="16">
        <v>438396</v>
      </c>
      <c r="F21" s="16"/>
      <c r="G21" s="16"/>
      <c r="H21" s="16"/>
      <c r="I21" s="16"/>
      <c r="J21" s="16"/>
      <c r="K21" s="16"/>
      <c r="L21" s="16"/>
      <c r="M21" s="16"/>
      <c r="N21" s="16"/>
      <c r="O21" s="16"/>
    </row>
    <row r="22" ht="20.25" customHeight="1" spans="1:15">
      <c r="A22" s="62" t="s">
        <v>101</v>
      </c>
      <c r="B22" s="62" t="s">
        <v>102</v>
      </c>
      <c r="C22" s="16">
        <v>438396</v>
      </c>
      <c r="D22" s="16">
        <v>438396</v>
      </c>
      <c r="E22" s="16">
        <v>438396</v>
      </c>
      <c r="F22" s="16"/>
      <c r="G22" s="16"/>
      <c r="H22" s="16"/>
      <c r="I22" s="16"/>
      <c r="J22" s="16"/>
      <c r="K22" s="16"/>
      <c r="L22" s="16"/>
      <c r="M22" s="16"/>
      <c r="N22" s="16"/>
      <c r="O22" s="16"/>
    </row>
    <row r="23" ht="20.25" customHeight="1" spans="1:15">
      <c r="A23" s="44" t="s">
        <v>103</v>
      </c>
      <c r="B23" s="44"/>
      <c r="C23" s="16">
        <v>6652368.55</v>
      </c>
      <c r="D23" s="16">
        <v>6152368.55</v>
      </c>
      <c r="E23" s="16">
        <v>5795898.35</v>
      </c>
      <c r="F23" s="16">
        <v>356470.2</v>
      </c>
      <c r="G23" s="16"/>
      <c r="H23" s="16"/>
      <c r="I23" s="16"/>
      <c r="J23" s="16">
        <v>500000</v>
      </c>
      <c r="K23" s="16"/>
      <c r="L23" s="16"/>
      <c r="M23" s="16"/>
      <c r="N23" s="16"/>
      <c r="O23" s="16">
        <v>500000</v>
      </c>
    </row>
  </sheetData>
  <mergeCells count="11">
    <mergeCell ref="A2:O2"/>
    <mergeCell ref="A3:I3"/>
    <mergeCell ref="D4:F4"/>
    <mergeCell ref="J4:O4"/>
    <mergeCell ref="A23:B23"/>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tabSelected="1"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104</v>
      </c>
    </row>
    <row r="2" ht="45" customHeight="1" spans="1:4">
      <c r="A2" s="3" t="s">
        <v>105</v>
      </c>
      <c r="B2" s="3"/>
      <c r="C2" s="3"/>
      <c r="D2" s="3"/>
    </row>
    <row r="3" ht="18.75" customHeight="1" spans="1:4">
      <c r="A3" s="4" t="str">
        <f>"单位名称："&amp;"元江哈尼族彝族傣族自治县融媒体中心"</f>
        <v>单位名称：元江哈尼族彝族傣族自治县融媒体中心</v>
      </c>
      <c r="B3" s="4"/>
      <c r="C3" s="63"/>
      <c r="D3" s="5" t="s">
        <v>2</v>
      </c>
    </row>
    <row r="4" ht="22.5" customHeight="1" spans="1:4">
      <c r="A4" s="7" t="s">
        <v>3</v>
      </c>
      <c r="B4" s="7"/>
      <c r="C4" s="7" t="s">
        <v>4</v>
      </c>
      <c r="D4" s="7"/>
    </row>
    <row r="5" ht="18.75" customHeight="1" spans="1:4">
      <c r="A5" s="7" t="s">
        <v>5</v>
      </c>
      <c r="B5" s="7" t="s">
        <v>6</v>
      </c>
      <c r="C5" s="7" t="s">
        <v>106</v>
      </c>
      <c r="D5" s="7" t="s">
        <v>6</v>
      </c>
    </row>
    <row r="6" ht="18.75" customHeight="1" spans="1:4">
      <c r="A6" s="7"/>
      <c r="B6" s="7"/>
      <c r="C6" s="7"/>
      <c r="D6" s="7"/>
    </row>
    <row r="7" ht="22.5" customHeight="1" spans="1:4">
      <c r="A7" s="14" t="s">
        <v>107</v>
      </c>
      <c r="B7" s="16">
        <v>6152368.55</v>
      </c>
      <c r="C7" s="14" t="s">
        <v>108</v>
      </c>
      <c r="D7" s="16">
        <v>6152368.55</v>
      </c>
    </row>
    <row r="8" ht="22.5" customHeight="1" spans="1:4">
      <c r="A8" s="14" t="s">
        <v>109</v>
      </c>
      <c r="B8" s="16">
        <v>6152368.55</v>
      </c>
      <c r="C8" s="14" t="str">
        <f>"（"&amp;"一"&amp;"）"&amp;"文化旅游体育与传媒支出"</f>
        <v>（一）文化旅游体育与传媒支出</v>
      </c>
      <c r="D8" s="16">
        <v>4549065.24</v>
      </c>
    </row>
    <row r="9" ht="22.5" customHeight="1" spans="1:4">
      <c r="A9" s="14" t="s">
        <v>110</v>
      </c>
      <c r="B9" s="16"/>
      <c r="C9" s="14" t="str">
        <f>"（"&amp;"二"&amp;"）"&amp;"社会保障和就业支出"</f>
        <v>（二）社会保障和就业支出</v>
      </c>
      <c r="D9" s="16">
        <v>839501.24</v>
      </c>
    </row>
    <row r="10" ht="22.5" customHeight="1" spans="1:4">
      <c r="A10" s="14" t="s">
        <v>111</v>
      </c>
      <c r="B10" s="16"/>
      <c r="C10" s="14" t="str">
        <f>"（"&amp;"三"&amp;"）"&amp;"卫生健康支出"</f>
        <v>（三）卫生健康支出</v>
      </c>
      <c r="D10" s="16">
        <v>325406.07</v>
      </c>
    </row>
    <row r="11" ht="22.5" customHeight="1" spans="1:4">
      <c r="A11" s="14" t="s">
        <v>112</v>
      </c>
      <c r="B11" s="16"/>
      <c r="C11" s="14" t="str">
        <f>"（"&amp;"四"&amp;"）"&amp;"住房保障支出"</f>
        <v>（四）住房保障支出</v>
      </c>
      <c r="D11" s="16">
        <v>438396</v>
      </c>
    </row>
    <row r="12" ht="22.5" customHeight="1" spans="1:4">
      <c r="A12" s="14" t="s">
        <v>109</v>
      </c>
      <c r="B12" s="16"/>
      <c r="C12" s="14"/>
      <c r="D12" s="16"/>
    </row>
    <row r="13" ht="22.5" customHeight="1" spans="1:4">
      <c r="A13" s="14" t="s">
        <v>110</v>
      </c>
      <c r="B13" s="16"/>
      <c r="C13" s="14"/>
      <c r="D13" s="16"/>
    </row>
    <row r="14" ht="22.5" customHeight="1" spans="1:4">
      <c r="A14" s="14" t="s">
        <v>111</v>
      </c>
      <c r="B14" s="16"/>
      <c r="C14" s="14"/>
      <c r="D14" s="16"/>
    </row>
    <row r="15" ht="22.5" customHeight="1" spans="1:4">
      <c r="A15" s="64"/>
      <c r="B15" s="16"/>
      <c r="C15" s="14" t="s">
        <v>113</v>
      </c>
      <c r="D15" s="16"/>
    </row>
    <row r="16" ht="22.5" customHeight="1" spans="1:4">
      <c r="A16" s="65" t="s">
        <v>114</v>
      </c>
      <c r="B16" s="66">
        <v>6152368.55</v>
      </c>
      <c r="C16" s="67" t="s">
        <v>115</v>
      </c>
      <c r="D16" s="66">
        <v>6152368.55</v>
      </c>
    </row>
  </sheetData>
  <mergeCells count="8">
    <mergeCell ref="A2:D2"/>
    <mergeCell ref="A3:B3"/>
    <mergeCell ref="A4:B4"/>
    <mergeCell ref="C4:D4"/>
    <mergeCell ref="A5:A6"/>
    <mergeCell ref="B5:B6"/>
    <mergeCell ref="C5:C6"/>
    <mergeCell ref="D5:D6"/>
  </mergeCells>
  <pageMargins left="0.75" right="0.75" top="1" bottom="1" header="0.5" footer="0.5"/>
  <pageSetup paperSize="9" scale="92"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abSelected="1"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116</v>
      </c>
    </row>
    <row r="2" ht="37.5" customHeight="1" spans="1:7">
      <c r="A2" s="3" t="s">
        <v>117</v>
      </c>
      <c r="B2" s="3"/>
      <c r="C2" s="3"/>
      <c r="D2" s="3"/>
      <c r="E2" s="3"/>
      <c r="F2" s="3"/>
      <c r="G2" s="3"/>
    </row>
    <row r="3" ht="18.75" customHeight="1" spans="1:7">
      <c r="A3" s="41" t="str">
        <f>"单位名称："&amp;"元江哈尼族彝族傣族自治县融媒体中心"</f>
        <v>单位名称：元江哈尼族彝族傣族自治县融媒体中心</v>
      </c>
      <c r="B3" s="41"/>
      <c r="C3" s="41"/>
      <c r="D3" s="42"/>
      <c r="E3" s="42"/>
      <c r="F3" s="42"/>
      <c r="G3" s="43" t="s">
        <v>28</v>
      </c>
    </row>
    <row r="4" ht="18.75" customHeight="1" spans="1:7">
      <c r="A4" s="12" t="s">
        <v>118</v>
      </c>
      <c r="B4" s="12" t="s">
        <v>60</v>
      </c>
      <c r="C4" s="28" t="s">
        <v>31</v>
      </c>
      <c r="D4" s="28" t="s">
        <v>63</v>
      </c>
      <c r="E4" s="28"/>
      <c r="F4" s="28"/>
      <c r="G4" s="12" t="s">
        <v>64</v>
      </c>
    </row>
    <row r="5" ht="18.75" customHeight="1" spans="1:7">
      <c r="A5" s="12" t="s">
        <v>59</v>
      </c>
      <c r="B5" s="12" t="s">
        <v>60</v>
      </c>
      <c r="C5" s="28"/>
      <c r="D5" s="28" t="s">
        <v>33</v>
      </c>
      <c r="E5" s="28" t="s">
        <v>119</v>
      </c>
      <c r="F5" s="28" t="s">
        <v>120</v>
      </c>
      <c r="G5" s="12"/>
    </row>
    <row r="6" ht="18.75" customHeight="1" spans="1:7">
      <c r="A6" s="13" t="s">
        <v>45</v>
      </c>
      <c r="B6" s="13" t="s">
        <v>46</v>
      </c>
      <c r="C6" s="13" t="s">
        <v>47</v>
      </c>
      <c r="D6" s="13" t="s">
        <v>48</v>
      </c>
      <c r="E6" s="13" t="s">
        <v>49</v>
      </c>
      <c r="F6" s="13" t="s">
        <v>50</v>
      </c>
      <c r="G6" s="13" t="s">
        <v>51</v>
      </c>
    </row>
    <row r="7" ht="20.25" customHeight="1" spans="1:7">
      <c r="A7" s="15" t="s">
        <v>71</v>
      </c>
      <c r="B7" s="15" t="s">
        <v>72</v>
      </c>
      <c r="C7" s="16">
        <v>4549065.24</v>
      </c>
      <c r="D7" s="16">
        <v>4349065.24</v>
      </c>
      <c r="E7" s="16">
        <v>3915742.36</v>
      </c>
      <c r="F7" s="16">
        <v>433322.88</v>
      </c>
      <c r="G7" s="16">
        <v>200000</v>
      </c>
    </row>
    <row r="8" ht="20.25" customHeight="1" spans="1:7">
      <c r="A8" s="61" t="s">
        <v>73</v>
      </c>
      <c r="B8" s="61" t="s">
        <v>74</v>
      </c>
      <c r="C8" s="16">
        <v>4549065.24</v>
      </c>
      <c r="D8" s="16">
        <v>4349065.24</v>
      </c>
      <c r="E8" s="16">
        <v>3915742.36</v>
      </c>
      <c r="F8" s="16">
        <v>433322.88</v>
      </c>
      <c r="G8" s="16">
        <v>200000</v>
      </c>
    </row>
    <row r="9" ht="20.25" customHeight="1" spans="1:7">
      <c r="A9" s="62" t="s">
        <v>75</v>
      </c>
      <c r="B9" s="62" t="s">
        <v>76</v>
      </c>
      <c r="C9" s="16">
        <v>4549065.24</v>
      </c>
      <c r="D9" s="16">
        <v>4349065.24</v>
      </c>
      <c r="E9" s="16">
        <v>3915742.36</v>
      </c>
      <c r="F9" s="16">
        <v>433322.88</v>
      </c>
      <c r="G9" s="16">
        <v>200000</v>
      </c>
    </row>
    <row r="10" ht="20.25" customHeight="1" spans="1:7">
      <c r="A10" s="15" t="s">
        <v>77</v>
      </c>
      <c r="B10" s="15" t="s">
        <v>78</v>
      </c>
      <c r="C10" s="16">
        <v>839501.24</v>
      </c>
      <c r="D10" s="16">
        <v>683031.04</v>
      </c>
      <c r="E10" s="16">
        <v>671631.04</v>
      </c>
      <c r="F10" s="16">
        <v>11400</v>
      </c>
      <c r="G10" s="16">
        <v>156470.2</v>
      </c>
    </row>
    <row r="11" ht="20.25" customHeight="1" spans="1:7">
      <c r="A11" s="61" t="s">
        <v>79</v>
      </c>
      <c r="B11" s="61" t="s">
        <v>80</v>
      </c>
      <c r="C11" s="16">
        <v>683031.04</v>
      </c>
      <c r="D11" s="16">
        <v>683031.04</v>
      </c>
      <c r="E11" s="16">
        <v>671631.04</v>
      </c>
      <c r="F11" s="16">
        <v>11400</v>
      </c>
      <c r="G11" s="16"/>
    </row>
    <row r="12" ht="20.25" customHeight="1" spans="1:7">
      <c r="A12" s="62" t="s">
        <v>81</v>
      </c>
      <c r="B12" s="62" t="s">
        <v>82</v>
      </c>
      <c r="C12" s="16">
        <v>125400</v>
      </c>
      <c r="D12" s="16">
        <v>125400</v>
      </c>
      <c r="E12" s="16">
        <v>114000</v>
      </c>
      <c r="F12" s="16">
        <v>11400</v>
      </c>
      <c r="G12" s="16"/>
    </row>
    <row r="13" ht="20.25" customHeight="1" spans="1:7">
      <c r="A13" s="62" t="s">
        <v>83</v>
      </c>
      <c r="B13" s="62" t="s">
        <v>84</v>
      </c>
      <c r="C13" s="16">
        <v>557631.04</v>
      </c>
      <c r="D13" s="16">
        <v>557631.04</v>
      </c>
      <c r="E13" s="16">
        <v>557631.04</v>
      </c>
      <c r="F13" s="16"/>
      <c r="G13" s="16"/>
    </row>
    <row r="14" ht="20.25" customHeight="1" spans="1:7">
      <c r="A14" s="61" t="s">
        <v>85</v>
      </c>
      <c r="B14" s="61" t="s">
        <v>86</v>
      </c>
      <c r="C14" s="16">
        <v>156470.2</v>
      </c>
      <c r="D14" s="16"/>
      <c r="E14" s="16"/>
      <c r="F14" s="16"/>
      <c r="G14" s="16">
        <v>156470.2</v>
      </c>
    </row>
    <row r="15" ht="20.25" customHeight="1" spans="1:7">
      <c r="A15" s="62" t="s">
        <v>87</v>
      </c>
      <c r="B15" s="62" t="s">
        <v>88</v>
      </c>
      <c r="C15" s="16">
        <v>156470.2</v>
      </c>
      <c r="D15" s="16"/>
      <c r="E15" s="16"/>
      <c r="F15" s="16"/>
      <c r="G15" s="16">
        <v>156470.2</v>
      </c>
    </row>
    <row r="16" ht="20.25" customHeight="1" spans="1:7">
      <c r="A16" s="15" t="s">
        <v>89</v>
      </c>
      <c r="B16" s="15" t="s">
        <v>90</v>
      </c>
      <c r="C16" s="16">
        <v>325406.07</v>
      </c>
      <c r="D16" s="16">
        <v>325406.07</v>
      </c>
      <c r="E16" s="16">
        <v>325406.07</v>
      </c>
      <c r="F16" s="16"/>
      <c r="G16" s="16"/>
    </row>
    <row r="17" ht="20.25" customHeight="1" spans="1:7">
      <c r="A17" s="61" t="s">
        <v>91</v>
      </c>
      <c r="B17" s="61" t="s">
        <v>92</v>
      </c>
      <c r="C17" s="16">
        <v>325406.07</v>
      </c>
      <c r="D17" s="16">
        <v>325406.07</v>
      </c>
      <c r="E17" s="16">
        <v>325406.07</v>
      </c>
      <c r="F17" s="16"/>
      <c r="G17" s="16"/>
    </row>
    <row r="18" ht="20.25" customHeight="1" spans="1:7">
      <c r="A18" s="62" t="s">
        <v>93</v>
      </c>
      <c r="B18" s="62" t="s">
        <v>94</v>
      </c>
      <c r="C18" s="16">
        <v>289271.1</v>
      </c>
      <c r="D18" s="16">
        <v>289271.1</v>
      </c>
      <c r="E18" s="16">
        <v>289271.1</v>
      </c>
      <c r="F18" s="16"/>
      <c r="G18" s="16"/>
    </row>
    <row r="19" ht="20.25" customHeight="1" spans="1:7">
      <c r="A19" s="62" t="s">
        <v>95</v>
      </c>
      <c r="B19" s="62" t="s">
        <v>96</v>
      </c>
      <c r="C19" s="16">
        <v>36134.97</v>
      </c>
      <c r="D19" s="16">
        <v>36134.97</v>
      </c>
      <c r="E19" s="16">
        <v>36134.97</v>
      </c>
      <c r="F19" s="16"/>
      <c r="G19" s="16"/>
    </row>
    <row r="20" ht="20.25" customHeight="1" spans="1:7">
      <c r="A20" s="15" t="s">
        <v>97</v>
      </c>
      <c r="B20" s="15" t="s">
        <v>98</v>
      </c>
      <c r="C20" s="16">
        <v>438396</v>
      </c>
      <c r="D20" s="16">
        <v>438396</v>
      </c>
      <c r="E20" s="16">
        <v>438396</v>
      </c>
      <c r="F20" s="16"/>
      <c r="G20" s="16"/>
    </row>
    <row r="21" ht="20.25" customHeight="1" spans="1:7">
      <c r="A21" s="61" t="s">
        <v>99</v>
      </c>
      <c r="B21" s="61" t="s">
        <v>100</v>
      </c>
      <c r="C21" s="16">
        <v>438396</v>
      </c>
      <c r="D21" s="16">
        <v>438396</v>
      </c>
      <c r="E21" s="16">
        <v>438396</v>
      </c>
      <c r="F21" s="16"/>
      <c r="G21" s="16"/>
    </row>
    <row r="22" ht="20.25" customHeight="1" spans="1:7">
      <c r="A22" s="62" t="s">
        <v>101</v>
      </c>
      <c r="B22" s="62" t="s">
        <v>102</v>
      </c>
      <c r="C22" s="16">
        <v>438396</v>
      </c>
      <c r="D22" s="16">
        <v>438396</v>
      </c>
      <c r="E22" s="16">
        <v>438396</v>
      </c>
      <c r="F22" s="16"/>
      <c r="G22" s="16"/>
    </row>
    <row r="23" ht="20.25" customHeight="1" spans="1:7">
      <c r="A23" s="44" t="s">
        <v>103</v>
      </c>
      <c r="B23" s="44"/>
      <c r="C23" s="45">
        <v>6152368.55</v>
      </c>
      <c r="D23" s="45">
        <v>5795898.35</v>
      </c>
      <c r="E23" s="45">
        <v>5351175.47</v>
      </c>
      <c r="F23" s="45">
        <v>444722.88</v>
      </c>
      <c r="G23" s="45">
        <v>356470.2</v>
      </c>
    </row>
  </sheetData>
  <mergeCells count="7">
    <mergeCell ref="A2:G2"/>
    <mergeCell ref="A3:C3"/>
    <mergeCell ref="A4:B4"/>
    <mergeCell ref="D4:F4"/>
    <mergeCell ref="A23:B23"/>
    <mergeCell ref="C4:C5"/>
    <mergeCell ref="G4:G5"/>
  </mergeCells>
  <pageMargins left="0.75" right="0.75" top="1" bottom="1" header="0.5" footer="0.5"/>
  <pageSetup paperSize="9" scale="8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abSelected="1" workbookViewId="0">
      <selection activeCell="A1" sqref="A1"/>
    </sheetView>
  </sheetViews>
  <sheetFormatPr defaultColWidth="8.85" defaultRowHeight="15" customHeight="1" outlineLevelRow="6" outlineLevelCol="5"/>
  <cols>
    <col min="1" max="6" width="28.575" customWidth="1"/>
  </cols>
  <sheetData>
    <row r="1" ht="18.75" customHeight="1" spans="1:6">
      <c r="A1" s="54"/>
      <c r="B1" s="54"/>
      <c r="C1" s="55"/>
      <c r="D1" s="1"/>
      <c r="E1" s="1"/>
      <c r="F1" s="56" t="s">
        <v>121</v>
      </c>
    </row>
    <row r="2" ht="41.25" customHeight="1" spans="1:6">
      <c r="A2" s="57" t="s">
        <v>122</v>
      </c>
      <c r="B2" s="57"/>
      <c r="C2" s="57"/>
      <c r="D2" s="57"/>
      <c r="E2" s="57"/>
      <c r="F2" s="57"/>
    </row>
    <row r="3" ht="18.75" customHeight="1" spans="1:6">
      <c r="A3" s="4" t="str">
        <f>"单位名称："&amp;"元江哈尼族彝族傣族自治县融媒体中心"</f>
        <v>单位名称：元江哈尼族彝族傣族自治县融媒体中心</v>
      </c>
      <c r="B3" s="4"/>
      <c r="C3" s="4"/>
      <c r="D3" s="58"/>
      <c r="E3" s="1"/>
      <c r="F3" s="56" t="s">
        <v>28</v>
      </c>
    </row>
    <row r="4" ht="18.75" customHeight="1" spans="1:6">
      <c r="A4" s="12" t="s">
        <v>123</v>
      </c>
      <c r="B4" s="28" t="s">
        <v>124</v>
      </c>
      <c r="C4" s="28" t="s">
        <v>125</v>
      </c>
      <c r="D4" s="28"/>
      <c r="E4" s="28"/>
      <c r="F4" s="28" t="s">
        <v>126</v>
      </c>
    </row>
    <row r="5" ht="18.75" customHeight="1" spans="1:6">
      <c r="A5" s="12"/>
      <c r="B5" s="28"/>
      <c r="C5" s="28" t="s">
        <v>33</v>
      </c>
      <c r="D5" s="28" t="s">
        <v>127</v>
      </c>
      <c r="E5" s="28" t="s">
        <v>128</v>
      </c>
      <c r="F5" s="28"/>
    </row>
    <row r="6" ht="18.75" customHeight="1" spans="1:6">
      <c r="A6" s="59">
        <v>1</v>
      </c>
      <c r="B6" s="60">
        <v>2</v>
      </c>
      <c r="C6" s="59">
        <v>3</v>
      </c>
      <c r="D6" s="59">
        <v>4</v>
      </c>
      <c r="E6" s="59">
        <v>5</v>
      </c>
      <c r="F6" s="59">
        <v>6</v>
      </c>
    </row>
    <row r="7" ht="20.25" customHeight="1" spans="1:6">
      <c r="A7" s="16">
        <v>37000</v>
      </c>
      <c r="B7" s="16"/>
      <c r="C7" s="16"/>
      <c r="D7" s="16"/>
      <c r="E7" s="16"/>
      <c r="F7" s="16">
        <v>37000</v>
      </c>
    </row>
  </sheetData>
  <mergeCells count="6">
    <mergeCell ref="A2:F2"/>
    <mergeCell ref="A3:C3"/>
    <mergeCell ref="C4:E4"/>
    <mergeCell ref="A4:A5"/>
    <mergeCell ref="B4:B5"/>
    <mergeCell ref="F4:F5"/>
  </mergeCells>
  <pageMargins left="0.75" right="0.75" top="1" bottom="1" header="0.5" footer="0.5"/>
  <pageSetup paperSize="9" scale="77"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abSelected="1"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129</v>
      </c>
    </row>
    <row r="2" ht="45" customHeight="1" spans="1:23">
      <c r="A2" s="3" t="s">
        <v>130</v>
      </c>
      <c r="B2" s="3"/>
      <c r="C2" s="3"/>
      <c r="D2" s="3"/>
      <c r="E2" s="3"/>
      <c r="F2" s="3"/>
      <c r="G2" s="3"/>
      <c r="H2" s="3"/>
      <c r="I2" s="3"/>
      <c r="J2" s="3"/>
      <c r="K2" s="3"/>
      <c r="L2" s="49"/>
      <c r="M2" s="49"/>
      <c r="N2" s="49"/>
      <c r="O2" s="49"/>
      <c r="P2" s="49"/>
      <c r="Q2" s="49"/>
      <c r="R2" s="49"/>
      <c r="S2" s="49"/>
      <c r="T2" s="49"/>
      <c r="U2" s="49"/>
      <c r="V2" s="49"/>
      <c r="W2" s="49"/>
    </row>
    <row r="3" ht="18.75" customHeight="1" spans="1:23">
      <c r="A3" s="4" t="str">
        <f>"单位名称："&amp;"元江哈尼族彝族傣族自治县融媒体中心"</f>
        <v>单位名称：元江哈尼族彝族傣族自治县融媒体中心</v>
      </c>
      <c r="B3" s="4"/>
      <c r="C3" s="4"/>
      <c r="D3" s="4"/>
      <c r="E3" s="4"/>
      <c r="F3" s="4"/>
      <c r="G3" s="4"/>
      <c r="H3" s="50"/>
      <c r="I3" s="50"/>
      <c r="J3" s="50"/>
      <c r="K3" s="50"/>
      <c r="L3" s="5"/>
      <c r="M3" s="5"/>
      <c r="N3" s="5"/>
      <c r="O3" s="5"/>
      <c r="P3" s="5"/>
      <c r="Q3" s="5"/>
      <c r="R3" s="5"/>
      <c r="S3" s="5"/>
      <c r="T3" s="5"/>
      <c r="U3" s="5"/>
      <c r="V3" s="5"/>
      <c r="W3" s="5" t="s">
        <v>28</v>
      </c>
    </row>
    <row r="4" ht="18.75" customHeight="1" spans="1:23">
      <c r="A4" s="51" t="s">
        <v>131</v>
      </c>
      <c r="B4" s="51" t="s">
        <v>132</v>
      </c>
      <c r="C4" s="51" t="s">
        <v>133</v>
      </c>
      <c r="D4" s="51" t="s">
        <v>134</v>
      </c>
      <c r="E4" s="51" t="s">
        <v>135</v>
      </c>
      <c r="F4" s="51" t="s">
        <v>136</v>
      </c>
      <c r="G4" s="51" t="s">
        <v>137</v>
      </c>
      <c r="H4" s="52" t="s">
        <v>31</v>
      </c>
      <c r="I4" s="52" t="s">
        <v>138</v>
      </c>
      <c r="J4" s="51"/>
      <c r="K4" s="51"/>
      <c r="L4" s="51"/>
      <c r="M4" s="51"/>
      <c r="N4" s="51" t="s">
        <v>139</v>
      </c>
      <c r="O4" s="51"/>
      <c r="P4" s="51"/>
      <c r="Q4" s="51" t="s">
        <v>37</v>
      </c>
      <c r="R4" s="51" t="s">
        <v>62</v>
      </c>
      <c r="S4" s="51"/>
      <c r="T4" s="51"/>
      <c r="U4" s="51"/>
      <c r="V4" s="51"/>
      <c r="W4" s="51"/>
    </row>
    <row r="5" ht="18.75" customHeight="1" spans="1:23">
      <c r="A5" s="51"/>
      <c r="B5" s="51"/>
      <c r="C5" s="51"/>
      <c r="D5" s="51"/>
      <c r="E5" s="51"/>
      <c r="F5" s="51"/>
      <c r="G5" s="51"/>
      <c r="H5" s="52" t="s">
        <v>140</v>
      </c>
      <c r="I5" s="52" t="s">
        <v>141</v>
      </c>
      <c r="J5" s="51" t="s">
        <v>35</v>
      </c>
      <c r="K5" s="51" t="s">
        <v>36</v>
      </c>
      <c r="L5" s="51"/>
      <c r="M5" s="51"/>
      <c r="N5" s="51" t="s">
        <v>139</v>
      </c>
      <c r="O5" s="51" t="s">
        <v>35</v>
      </c>
      <c r="P5" s="51" t="s">
        <v>36</v>
      </c>
      <c r="Q5" s="51" t="s">
        <v>37</v>
      </c>
      <c r="R5" s="51" t="s">
        <v>62</v>
      </c>
      <c r="S5" s="51" t="s">
        <v>40</v>
      </c>
      <c r="T5" s="51" t="s">
        <v>41</v>
      </c>
      <c r="U5" s="51" t="s">
        <v>42</v>
      </c>
      <c r="V5" s="51" t="s">
        <v>43</v>
      </c>
      <c r="W5" s="51" t="s">
        <v>44</v>
      </c>
    </row>
    <row r="6" ht="18.75" customHeight="1" spans="1:23">
      <c r="A6" s="51"/>
      <c r="B6" s="51"/>
      <c r="C6" s="51"/>
      <c r="D6" s="51"/>
      <c r="E6" s="51"/>
      <c r="F6" s="51"/>
      <c r="G6" s="51"/>
      <c r="H6" s="52"/>
      <c r="I6" s="52" t="s">
        <v>142</v>
      </c>
      <c r="J6" s="51" t="s">
        <v>143</v>
      </c>
      <c r="K6" s="51" t="s">
        <v>144</v>
      </c>
      <c r="L6" s="51" t="s">
        <v>145</v>
      </c>
      <c r="M6" s="51" t="s">
        <v>146</v>
      </c>
      <c r="N6" s="51" t="s">
        <v>34</v>
      </c>
      <c r="O6" s="51" t="s">
        <v>35</v>
      </c>
      <c r="P6" s="51" t="s">
        <v>36</v>
      </c>
      <c r="Q6" s="51"/>
      <c r="R6" s="51" t="s">
        <v>33</v>
      </c>
      <c r="S6" s="51" t="s">
        <v>40</v>
      </c>
      <c r="T6" s="51" t="s">
        <v>41</v>
      </c>
      <c r="U6" s="51" t="s">
        <v>42</v>
      </c>
      <c r="V6" s="51" t="s">
        <v>43</v>
      </c>
      <c r="W6" s="51" t="s">
        <v>44</v>
      </c>
    </row>
    <row r="7" ht="22.65" customHeight="1" spans="1:23">
      <c r="A7" s="51"/>
      <c r="B7" s="51"/>
      <c r="C7" s="51"/>
      <c r="D7" s="51"/>
      <c r="E7" s="51"/>
      <c r="F7" s="51"/>
      <c r="G7" s="51"/>
      <c r="H7" s="52"/>
      <c r="I7" s="52" t="s">
        <v>33</v>
      </c>
      <c r="J7" s="51"/>
      <c r="K7" s="51"/>
      <c r="L7" s="51"/>
      <c r="M7" s="51"/>
      <c r="N7" s="51"/>
      <c r="O7" s="51"/>
      <c r="P7" s="51"/>
      <c r="Q7" s="51"/>
      <c r="R7" s="51"/>
      <c r="S7" s="51"/>
      <c r="T7" s="51"/>
      <c r="U7" s="51"/>
      <c r="V7" s="51"/>
      <c r="W7" s="51"/>
    </row>
    <row r="8" ht="18.75" customHeight="1" spans="1:23">
      <c r="A8" s="52" t="s">
        <v>45</v>
      </c>
      <c r="B8" s="52">
        <v>2</v>
      </c>
      <c r="C8" s="52">
        <v>3</v>
      </c>
      <c r="D8" s="52">
        <v>4</v>
      </c>
      <c r="E8" s="52">
        <v>5</v>
      </c>
      <c r="F8" s="52">
        <v>6</v>
      </c>
      <c r="G8" s="52">
        <v>7</v>
      </c>
      <c r="H8" s="52">
        <v>8</v>
      </c>
      <c r="I8" s="52">
        <v>9</v>
      </c>
      <c r="J8" s="52">
        <v>10</v>
      </c>
      <c r="K8" s="52">
        <v>11</v>
      </c>
      <c r="L8" s="52">
        <v>12</v>
      </c>
      <c r="M8" s="52">
        <v>13</v>
      </c>
      <c r="N8" s="52">
        <v>14</v>
      </c>
      <c r="O8" s="52">
        <v>15</v>
      </c>
      <c r="P8" s="52">
        <v>16</v>
      </c>
      <c r="Q8" s="52">
        <v>17</v>
      </c>
      <c r="R8" s="52">
        <v>18</v>
      </c>
      <c r="S8" s="52">
        <v>19</v>
      </c>
      <c r="T8" s="52">
        <v>20</v>
      </c>
      <c r="U8" s="52">
        <v>21</v>
      </c>
      <c r="V8" s="52">
        <v>22</v>
      </c>
      <c r="W8" s="52">
        <v>23</v>
      </c>
    </row>
    <row r="9" ht="18.75" customHeight="1" spans="1:23">
      <c r="A9" s="8" t="s">
        <v>55</v>
      </c>
      <c r="B9" s="8"/>
      <c r="C9" s="9"/>
      <c r="D9" s="8"/>
      <c r="E9" s="8"/>
      <c r="F9" s="8"/>
      <c r="G9" s="8"/>
      <c r="H9" s="16">
        <v>5795898.35</v>
      </c>
      <c r="I9" s="16">
        <v>5795898.35</v>
      </c>
      <c r="J9" s="16"/>
      <c r="K9" s="16"/>
      <c r="L9" s="16">
        <v>5795898.35</v>
      </c>
      <c r="M9" s="16"/>
      <c r="N9" s="16"/>
      <c r="O9" s="16"/>
      <c r="P9" s="16"/>
      <c r="Q9" s="16"/>
      <c r="R9" s="16"/>
      <c r="S9" s="16"/>
      <c r="T9" s="16"/>
      <c r="U9" s="16"/>
      <c r="V9" s="16"/>
      <c r="W9" s="16"/>
    </row>
    <row r="10" ht="18.75" customHeight="1" spans="1:23">
      <c r="A10" s="53" t="s">
        <v>55</v>
      </c>
      <c r="B10" s="8" t="s">
        <v>147</v>
      </c>
      <c r="C10" s="9" t="s">
        <v>148</v>
      </c>
      <c r="D10" s="8" t="s">
        <v>75</v>
      </c>
      <c r="E10" s="8" t="s">
        <v>76</v>
      </c>
      <c r="F10" s="8" t="s">
        <v>149</v>
      </c>
      <c r="G10" s="8" t="s">
        <v>150</v>
      </c>
      <c r="H10" s="16">
        <v>1353144</v>
      </c>
      <c r="I10" s="16">
        <v>1353144</v>
      </c>
      <c r="J10" s="16"/>
      <c r="K10" s="16"/>
      <c r="L10" s="16">
        <v>1353144</v>
      </c>
      <c r="M10" s="16"/>
      <c r="N10" s="16"/>
      <c r="O10" s="16"/>
      <c r="P10" s="22"/>
      <c r="Q10" s="16"/>
      <c r="R10" s="16"/>
      <c r="S10" s="16"/>
      <c r="T10" s="16"/>
      <c r="U10" s="16"/>
      <c r="V10" s="16"/>
      <c r="W10" s="16"/>
    </row>
    <row r="11" ht="18.75" customHeight="1" spans="1:23">
      <c r="A11" s="53" t="s">
        <v>55</v>
      </c>
      <c r="B11" s="8" t="s">
        <v>147</v>
      </c>
      <c r="C11" s="9" t="s">
        <v>148</v>
      </c>
      <c r="D11" s="8" t="s">
        <v>75</v>
      </c>
      <c r="E11" s="8" t="s">
        <v>76</v>
      </c>
      <c r="F11" s="8" t="s">
        <v>151</v>
      </c>
      <c r="G11" s="8" t="s">
        <v>152</v>
      </c>
      <c r="H11" s="16">
        <v>170520</v>
      </c>
      <c r="I11" s="16">
        <v>170520</v>
      </c>
      <c r="J11" s="16"/>
      <c r="K11" s="16"/>
      <c r="L11" s="16">
        <v>170520</v>
      </c>
      <c r="M11" s="16"/>
      <c r="N11" s="16"/>
      <c r="O11" s="16"/>
      <c r="P11" s="22"/>
      <c r="Q11" s="16"/>
      <c r="R11" s="16"/>
      <c r="S11" s="16"/>
      <c r="T11" s="16"/>
      <c r="U11" s="16"/>
      <c r="V11" s="16"/>
      <c r="W11" s="16"/>
    </row>
    <row r="12" ht="18.75" customHeight="1" spans="1:23">
      <c r="A12" s="53" t="s">
        <v>55</v>
      </c>
      <c r="B12" s="8" t="s">
        <v>147</v>
      </c>
      <c r="C12" s="9" t="s">
        <v>148</v>
      </c>
      <c r="D12" s="8" t="s">
        <v>75</v>
      </c>
      <c r="E12" s="8" t="s">
        <v>76</v>
      </c>
      <c r="F12" s="8" t="s">
        <v>153</v>
      </c>
      <c r="G12" s="8" t="s">
        <v>154</v>
      </c>
      <c r="H12" s="16">
        <v>112762</v>
      </c>
      <c r="I12" s="16">
        <v>112762</v>
      </c>
      <c r="J12" s="16"/>
      <c r="K12" s="16"/>
      <c r="L12" s="16">
        <v>112762</v>
      </c>
      <c r="M12" s="16"/>
      <c r="N12" s="16"/>
      <c r="O12" s="16"/>
      <c r="P12" s="22"/>
      <c r="Q12" s="16"/>
      <c r="R12" s="16"/>
      <c r="S12" s="16"/>
      <c r="T12" s="16"/>
      <c r="U12" s="16"/>
      <c r="V12" s="16"/>
      <c r="W12" s="16"/>
    </row>
    <row r="13" ht="18.75" customHeight="1" spans="1:23">
      <c r="A13" s="53" t="s">
        <v>55</v>
      </c>
      <c r="B13" s="8" t="s">
        <v>147</v>
      </c>
      <c r="C13" s="9" t="s">
        <v>148</v>
      </c>
      <c r="D13" s="8" t="s">
        <v>75</v>
      </c>
      <c r="E13" s="8" t="s">
        <v>76</v>
      </c>
      <c r="F13" s="8" t="s">
        <v>153</v>
      </c>
      <c r="G13" s="8" t="s">
        <v>154</v>
      </c>
      <c r="H13" s="16">
        <v>10200</v>
      </c>
      <c r="I13" s="16">
        <v>10200</v>
      </c>
      <c r="J13" s="16"/>
      <c r="K13" s="16"/>
      <c r="L13" s="16">
        <v>10200</v>
      </c>
      <c r="M13" s="16"/>
      <c r="N13" s="16"/>
      <c r="O13" s="16"/>
      <c r="P13" s="22"/>
      <c r="Q13" s="16"/>
      <c r="R13" s="16"/>
      <c r="S13" s="16"/>
      <c r="T13" s="16"/>
      <c r="U13" s="16"/>
      <c r="V13" s="16"/>
      <c r="W13" s="16"/>
    </row>
    <row r="14" ht="18.75" customHeight="1" spans="1:23">
      <c r="A14" s="53" t="s">
        <v>55</v>
      </c>
      <c r="B14" s="8" t="s">
        <v>147</v>
      </c>
      <c r="C14" s="9" t="s">
        <v>148</v>
      </c>
      <c r="D14" s="8" t="s">
        <v>75</v>
      </c>
      <c r="E14" s="8" t="s">
        <v>76</v>
      </c>
      <c r="F14" s="8" t="s">
        <v>155</v>
      </c>
      <c r="G14" s="8" t="s">
        <v>156</v>
      </c>
      <c r="H14" s="16">
        <v>1020000</v>
      </c>
      <c r="I14" s="16">
        <v>1020000</v>
      </c>
      <c r="J14" s="16"/>
      <c r="K14" s="16"/>
      <c r="L14" s="16">
        <v>1020000</v>
      </c>
      <c r="M14" s="16"/>
      <c r="N14" s="16"/>
      <c r="O14" s="16"/>
      <c r="P14" s="22"/>
      <c r="Q14" s="16"/>
      <c r="R14" s="16"/>
      <c r="S14" s="16"/>
      <c r="T14" s="16"/>
      <c r="U14" s="16"/>
      <c r="V14" s="16"/>
      <c r="W14" s="16"/>
    </row>
    <row r="15" ht="18.75" customHeight="1" spans="1:23">
      <c r="A15" s="53" t="s">
        <v>55</v>
      </c>
      <c r="B15" s="8" t="s">
        <v>147</v>
      </c>
      <c r="C15" s="9" t="s">
        <v>148</v>
      </c>
      <c r="D15" s="8" t="s">
        <v>75</v>
      </c>
      <c r="E15" s="8" t="s">
        <v>76</v>
      </c>
      <c r="F15" s="8" t="s">
        <v>155</v>
      </c>
      <c r="G15" s="8" t="s">
        <v>156</v>
      </c>
      <c r="H15" s="16">
        <v>547200</v>
      </c>
      <c r="I15" s="16">
        <v>547200</v>
      </c>
      <c r="J15" s="16"/>
      <c r="K15" s="16"/>
      <c r="L15" s="16">
        <v>547200</v>
      </c>
      <c r="M15" s="16"/>
      <c r="N15" s="16"/>
      <c r="O15" s="16"/>
      <c r="P15" s="22"/>
      <c r="Q15" s="16"/>
      <c r="R15" s="16"/>
      <c r="S15" s="16"/>
      <c r="T15" s="16"/>
      <c r="U15" s="16"/>
      <c r="V15" s="16"/>
      <c r="W15" s="16"/>
    </row>
    <row r="16" ht="18.75" customHeight="1" spans="1:23">
      <c r="A16" s="53" t="s">
        <v>55</v>
      </c>
      <c r="B16" s="8" t="s">
        <v>157</v>
      </c>
      <c r="C16" s="9" t="s">
        <v>158</v>
      </c>
      <c r="D16" s="8" t="s">
        <v>75</v>
      </c>
      <c r="E16" s="8" t="s">
        <v>76</v>
      </c>
      <c r="F16" s="8" t="s">
        <v>159</v>
      </c>
      <c r="G16" s="8" t="s">
        <v>160</v>
      </c>
      <c r="H16" s="16">
        <v>24396.36</v>
      </c>
      <c r="I16" s="16">
        <v>24396.36</v>
      </c>
      <c r="J16" s="16"/>
      <c r="K16" s="16"/>
      <c r="L16" s="16">
        <v>24396.36</v>
      </c>
      <c r="M16" s="16"/>
      <c r="N16" s="16"/>
      <c r="O16" s="16"/>
      <c r="P16" s="22"/>
      <c r="Q16" s="16"/>
      <c r="R16" s="16"/>
      <c r="S16" s="16"/>
      <c r="T16" s="16"/>
      <c r="U16" s="16"/>
      <c r="V16" s="16"/>
      <c r="W16" s="16"/>
    </row>
    <row r="17" ht="18.75" customHeight="1" spans="1:23">
      <c r="A17" s="53" t="s">
        <v>55</v>
      </c>
      <c r="B17" s="8" t="s">
        <v>157</v>
      </c>
      <c r="C17" s="9" t="s">
        <v>158</v>
      </c>
      <c r="D17" s="8" t="s">
        <v>83</v>
      </c>
      <c r="E17" s="8" t="s">
        <v>84</v>
      </c>
      <c r="F17" s="8" t="s">
        <v>161</v>
      </c>
      <c r="G17" s="8" t="s">
        <v>162</v>
      </c>
      <c r="H17" s="16">
        <v>557631.04</v>
      </c>
      <c r="I17" s="16">
        <v>557631.04</v>
      </c>
      <c r="J17" s="16"/>
      <c r="K17" s="16"/>
      <c r="L17" s="16">
        <v>557631.04</v>
      </c>
      <c r="M17" s="16"/>
      <c r="N17" s="16"/>
      <c r="O17" s="16"/>
      <c r="P17" s="22"/>
      <c r="Q17" s="16"/>
      <c r="R17" s="16"/>
      <c r="S17" s="16"/>
      <c r="T17" s="16"/>
      <c r="U17" s="16"/>
      <c r="V17" s="16"/>
      <c r="W17" s="16"/>
    </row>
    <row r="18" ht="18.75" customHeight="1" spans="1:23">
      <c r="A18" s="53" t="s">
        <v>55</v>
      </c>
      <c r="B18" s="8" t="s">
        <v>157</v>
      </c>
      <c r="C18" s="9" t="s">
        <v>158</v>
      </c>
      <c r="D18" s="8" t="s">
        <v>93</v>
      </c>
      <c r="E18" s="8" t="s">
        <v>94</v>
      </c>
      <c r="F18" s="8" t="s">
        <v>163</v>
      </c>
      <c r="G18" s="8" t="s">
        <v>164</v>
      </c>
      <c r="H18" s="16">
        <v>289271.1</v>
      </c>
      <c r="I18" s="16">
        <v>289271.1</v>
      </c>
      <c r="J18" s="16"/>
      <c r="K18" s="16"/>
      <c r="L18" s="16">
        <v>289271.1</v>
      </c>
      <c r="M18" s="16"/>
      <c r="N18" s="16"/>
      <c r="O18" s="16"/>
      <c r="P18" s="22"/>
      <c r="Q18" s="16"/>
      <c r="R18" s="16"/>
      <c r="S18" s="16"/>
      <c r="T18" s="16"/>
      <c r="U18" s="16"/>
      <c r="V18" s="16"/>
      <c r="W18" s="16"/>
    </row>
    <row r="19" ht="18.75" customHeight="1" spans="1:23">
      <c r="A19" s="53" t="s">
        <v>55</v>
      </c>
      <c r="B19" s="8" t="s">
        <v>157</v>
      </c>
      <c r="C19" s="9" t="s">
        <v>158</v>
      </c>
      <c r="D19" s="8" t="s">
        <v>95</v>
      </c>
      <c r="E19" s="8" t="s">
        <v>96</v>
      </c>
      <c r="F19" s="8" t="s">
        <v>159</v>
      </c>
      <c r="G19" s="8" t="s">
        <v>160</v>
      </c>
      <c r="H19" s="16">
        <v>18709</v>
      </c>
      <c r="I19" s="16">
        <v>18709</v>
      </c>
      <c r="J19" s="16"/>
      <c r="K19" s="16"/>
      <c r="L19" s="16">
        <v>18709</v>
      </c>
      <c r="M19" s="16"/>
      <c r="N19" s="16"/>
      <c r="O19" s="16"/>
      <c r="P19" s="22"/>
      <c r="Q19" s="16"/>
      <c r="R19" s="16"/>
      <c r="S19" s="16"/>
      <c r="T19" s="16"/>
      <c r="U19" s="16"/>
      <c r="V19" s="16"/>
      <c r="W19" s="16"/>
    </row>
    <row r="20" ht="18.75" customHeight="1" spans="1:23">
      <c r="A20" s="53" t="s">
        <v>55</v>
      </c>
      <c r="B20" s="8" t="s">
        <v>157</v>
      </c>
      <c r="C20" s="9" t="s">
        <v>158</v>
      </c>
      <c r="D20" s="8" t="s">
        <v>95</v>
      </c>
      <c r="E20" s="8" t="s">
        <v>96</v>
      </c>
      <c r="F20" s="8" t="s">
        <v>159</v>
      </c>
      <c r="G20" s="8" t="s">
        <v>160</v>
      </c>
      <c r="H20" s="16">
        <v>17425.97</v>
      </c>
      <c r="I20" s="16">
        <v>17425.97</v>
      </c>
      <c r="J20" s="16"/>
      <c r="K20" s="16"/>
      <c r="L20" s="16">
        <v>17425.97</v>
      </c>
      <c r="M20" s="16"/>
      <c r="N20" s="16"/>
      <c r="O20" s="16"/>
      <c r="P20" s="22"/>
      <c r="Q20" s="16"/>
      <c r="R20" s="16"/>
      <c r="S20" s="16"/>
      <c r="T20" s="16"/>
      <c r="U20" s="16"/>
      <c r="V20" s="16"/>
      <c r="W20" s="16"/>
    </row>
    <row r="21" ht="18.75" customHeight="1" spans="1:23">
      <c r="A21" s="53" t="s">
        <v>55</v>
      </c>
      <c r="B21" s="8" t="s">
        <v>165</v>
      </c>
      <c r="C21" s="9" t="s">
        <v>102</v>
      </c>
      <c r="D21" s="8" t="s">
        <v>101</v>
      </c>
      <c r="E21" s="8" t="s">
        <v>102</v>
      </c>
      <c r="F21" s="8" t="s">
        <v>166</v>
      </c>
      <c r="G21" s="8" t="s">
        <v>102</v>
      </c>
      <c r="H21" s="16">
        <v>438396</v>
      </c>
      <c r="I21" s="16">
        <v>438396</v>
      </c>
      <c r="J21" s="16"/>
      <c r="K21" s="16"/>
      <c r="L21" s="16">
        <v>438396</v>
      </c>
      <c r="M21" s="16"/>
      <c r="N21" s="16"/>
      <c r="O21" s="16"/>
      <c r="P21" s="22"/>
      <c r="Q21" s="16"/>
      <c r="R21" s="16"/>
      <c r="S21" s="16"/>
      <c r="T21" s="16"/>
      <c r="U21" s="16"/>
      <c r="V21" s="16"/>
      <c r="W21" s="16"/>
    </row>
    <row r="22" ht="18.75" customHeight="1" spans="1:23">
      <c r="A22" s="53" t="s">
        <v>55</v>
      </c>
      <c r="B22" s="8" t="s">
        <v>167</v>
      </c>
      <c r="C22" s="9" t="s">
        <v>168</v>
      </c>
      <c r="D22" s="8" t="s">
        <v>75</v>
      </c>
      <c r="E22" s="8" t="s">
        <v>76</v>
      </c>
      <c r="F22" s="8" t="s">
        <v>169</v>
      </c>
      <c r="G22" s="8" t="s">
        <v>168</v>
      </c>
      <c r="H22" s="16">
        <v>75302.88</v>
      </c>
      <c r="I22" s="16">
        <v>75302.88</v>
      </c>
      <c r="J22" s="16"/>
      <c r="K22" s="16"/>
      <c r="L22" s="16">
        <v>75302.88</v>
      </c>
      <c r="M22" s="16"/>
      <c r="N22" s="16"/>
      <c r="O22" s="16"/>
      <c r="P22" s="22"/>
      <c r="Q22" s="16"/>
      <c r="R22" s="16"/>
      <c r="S22" s="16"/>
      <c r="T22" s="16"/>
      <c r="U22" s="16"/>
      <c r="V22" s="16"/>
      <c r="W22" s="16"/>
    </row>
    <row r="23" ht="18.75" customHeight="1" spans="1:23">
      <c r="A23" s="53" t="s">
        <v>55</v>
      </c>
      <c r="B23" s="8" t="s">
        <v>170</v>
      </c>
      <c r="C23" s="9" t="s">
        <v>171</v>
      </c>
      <c r="D23" s="8" t="s">
        <v>75</v>
      </c>
      <c r="E23" s="8" t="s">
        <v>76</v>
      </c>
      <c r="F23" s="8" t="s">
        <v>172</v>
      </c>
      <c r="G23" s="8" t="s">
        <v>173</v>
      </c>
      <c r="H23" s="16">
        <v>147020</v>
      </c>
      <c r="I23" s="16">
        <v>147020</v>
      </c>
      <c r="J23" s="16"/>
      <c r="K23" s="16"/>
      <c r="L23" s="16">
        <v>147020</v>
      </c>
      <c r="M23" s="16"/>
      <c r="N23" s="16"/>
      <c r="O23" s="16"/>
      <c r="P23" s="22"/>
      <c r="Q23" s="16"/>
      <c r="R23" s="16"/>
      <c r="S23" s="16"/>
      <c r="T23" s="16"/>
      <c r="U23" s="16"/>
      <c r="V23" s="16"/>
      <c r="W23" s="16"/>
    </row>
    <row r="24" ht="18.75" customHeight="1" spans="1:23">
      <c r="A24" s="53" t="s">
        <v>55</v>
      </c>
      <c r="B24" s="8" t="s">
        <v>170</v>
      </c>
      <c r="C24" s="9" t="s">
        <v>171</v>
      </c>
      <c r="D24" s="8" t="s">
        <v>75</v>
      </c>
      <c r="E24" s="8" t="s">
        <v>76</v>
      </c>
      <c r="F24" s="8" t="s">
        <v>174</v>
      </c>
      <c r="G24" s="8" t="s">
        <v>175</v>
      </c>
      <c r="H24" s="16">
        <v>50000</v>
      </c>
      <c r="I24" s="16">
        <v>50000</v>
      </c>
      <c r="J24" s="16"/>
      <c r="K24" s="16"/>
      <c r="L24" s="16">
        <v>50000</v>
      </c>
      <c r="M24" s="16"/>
      <c r="N24" s="16"/>
      <c r="O24" s="16"/>
      <c r="P24" s="22"/>
      <c r="Q24" s="16"/>
      <c r="R24" s="16"/>
      <c r="S24" s="16"/>
      <c r="T24" s="16"/>
      <c r="U24" s="16"/>
      <c r="V24" s="16"/>
      <c r="W24" s="16"/>
    </row>
    <row r="25" ht="18.75" customHeight="1" spans="1:23">
      <c r="A25" s="53" t="s">
        <v>55</v>
      </c>
      <c r="B25" s="8" t="s">
        <v>170</v>
      </c>
      <c r="C25" s="9" t="s">
        <v>171</v>
      </c>
      <c r="D25" s="8" t="s">
        <v>75</v>
      </c>
      <c r="E25" s="8" t="s">
        <v>76</v>
      </c>
      <c r="F25" s="8" t="s">
        <v>176</v>
      </c>
      <c r="G25" s="8" t="s">
        <v>177</v>
      </c>
      <c r="H25" s="16">
        <v>60000</v>
      </c>
      <c r="I25" s="16">
        <v>60000</v>
      </c>
      <c r="J25" s="16"/>
      <c r="K25" s="16"/>
      <c r="L25" s="16">
        <v>60000</v>
      </c>
      <c r="M25" s="16"/>
      <c r="N25" s="16"/>
      <c r="O25" s="16"/>
      <c r="P25" s="22"/>
      <c r="Q25" s="16"/>
      <c r="R25" s="16"/>
      <c r="S25" s="16"/>
      <c r="T25" s="16"/>
      <c r="U25" s="16"/>
      <c r="V25" s="16"/>
      <c r="W25" s="16"/>
    </row>
    <row r="26" ht="18.75" customHeight="1" spans="1:23">
      <c r="A26" s="53" t="s">
        <v>55</v>
      </c>
      <c r="B26" s="8" t="s">
        <v>170</v>
      </c>
      <c r="C26" s="9" t="s">
        <v>171</v>
      </c>
      <c r="D26" s="8" t="s">
        <v>75</v>
      </c>
      <c r="E26" s="8" t="s">
        <v>76</v>
      </c>
      <c r="F26" s="8" t="s">
        <v>178</v>
      </c>
      <c r="G26" s="8" t="s">
        <v>179</v>
      </c>
      <c r="H26" s="16">
        <v>30000</v>
      </c>
      <c r="I26" s="16">
        <v>30000</v>
      </c>
      <c r="J26" s="16"/>
      <c r="K26" s="16"/>
      <c r="L26" s="16">
        <v>30000</v>
      </c>
      <c r="M26" s="16"/>
      <c r="N26" s="16"/>
      <c r="O26" s="16"/>
      <c r="P26" s="22"/>
      <c r="Q26" s="16"/>
      <c r="R26" s="16"/>
      <c r="S26" s="16"/>
      <c r="T26" s="16"/>
      <c r="U26" s="16"/>
      <c r="V26" s="16"/>
      <c r="W26" s="16"/>
    </row>
    <row r="27" ht="18.75" customHeight="1" spans="1:23">
      <c r="A27" s="53" t="s">
        <v>55</v>
      </c>
      <c r="B27" s="8" t="s">
        <v>170</v>
      </c>
      <c r="C27" s="9" t="s">
        <v>171</v>
      </c>
      <c r="D27" s="8" t="s">
        <v>81</v>
      </c>
      <c r="E27" s="8" t="s">
        <v>82</v>
      </c>
      <c r="F27" s="8" t="s">
        <v>180</v>
      </c>
      <c r="G27" s="8" t="s">
        <v>181</v>
      </c>
      <c r="H27" s="16">
        <v>11400</v>
      </c>
      <c r="I27" s="16">
        <v>11400</v>
      </c>
      <c r="J27" s="16"/>
      <c r="K27" s="16"/>
      <c r="L27" s="16">
        <v>11400</v>
      </c>
      <c r="M27" s="16"/>
      <c r="N27" s="16"/>
      <c r="O27" s="16"/>
      <c r="P27" s="22"/>
      <c r="Q27" s="16"/>
      <c r="R27" s="16"/>
      <c r="S27" s="16"/>
      <c r="T27" s="16"/>
      <c r="U27" s="16"/>
      <c r="V27" s="16"/>
      <c r="W27" s="16"/>
    </row>
    <row r="28" ht="18.75" customHeight="1" spans="1:23">
      <c r="A28" s="53" t="s">
        <v>55</v>
      </c>
      <c r="B28" s="8" t="s">
        <v>182</v>
      </c>
      <c r="C28" s="9" t="s">
        <v>126</v>
      </c>
      <c r="D28" s="8" t="s">
        <v>75</v>
      </c>
      <c r="E28" s="8" t="s">
        <v>76</v>
      </c>
      <c r="F28" s="8" t="s">
        <v>183</v>
      </c>
      <c r="G28" s="8" t="s">
        <v>126</v>
      </c>
      <c r="H28" s="16">
        <v>37000</v>
      </c>
      <c r="I28" s="16">
        <v>37000</v>
      </c>
      <c r="J28" s="16"/>
      <c r="K28" s="16"/>
      <c r="L28" s="16">
        <v>37000</v>
      </c>
      <c r="M28" s="16"/>
      <c r="N28" s="16"/>
      <c r="O28" s="16"/>
      <c r="P28" s="22"/>
      <c r="Q28" s="16"/>
      <c r="R28" s="16"/>
      <c r="S28" s="16"/>
      <c r="T28" s="16"/>
      <c r="U28" s="16"/>
      <c r="V28" s="16"/>
      <c r="W28" s="16"/>
    </row>
    <row r="29" ht="18.75" customHeight="1" spans="1:23">
      <c r="A29" s="53" t="s">
        <v>55</v>
      </c>
      <c r="B29" s="8" t="s">
        <v>184</v>
      </c>
      <c r="C29" s="9" t="s">
        <v>185</v>
      </c>
      <c r="D29" s="8" t="s">
        <v>75</v>
      </c>
      <c r="E29" s="8" t="s">
        <v>76</v>
      </c>
      <c r="F29" s="8" t="s">
        <v>186</v>
      </c>
      <c r="G29" s="8" t="s">
        <v>185</v>
      </c>
      <c r="H29" s="16">
        <v>34000</v>
      </c>
      <c r="I29" s="16">
        <v>34000</v>
      </c>
      <c r="J29" s="16"/>
      <c r="K29" s="16"/>
      <c r="L29" s="16">
        <v>34000</v>
      </c>
      <c r="M29" s="16"/>
      <c r="N29" s="16"/>
      <c r="O29" s="16"/>
      <c r="P29" s="22"/>
      <c r="Q29" s="16"/>
      <c r="R29" s="16"/>
      <c r="S29" s="16"/>
      <c r="T29" s="16"/>
      <c r="U29" s="16"/>
      <c r="V29" s="16"/>
      <c r="W29" s="16"/>
    </row>
    <row r="30" ht="18.75" customHeight="1" spans="1:23">
      <c r="A30" s="53" t="s">
        <v>55</v>
      </c>
      <c r="B30" s="8" t="s">
        <v>187</v>
      </c>
      <c r="C30" s="9" t="s">
        <v>188</v>
      </c>
      <c r="D30" s="8" t="s">
        <v>75</v>
      </c>
      <c r="E30" s="8" t="s">
        <v>76</v>
      </c>
      <c r="F30" s="8" t="s">
        <v>155</v>
      </c>
      <c r="G30" s="8" t="s">
        <v>156</v>
      </c>
      <c r="H30" s="16">
        <v>121992</v>
      </c>
      <c r="I30" s="16">
        <v>121992</v>
      </c>
      <c r="J30" s="16"/>
      <c r="K30" s="16"/>
      <c r="L30" s="16">
        <v>121992</v>
      </c>
      <c r="M30" s="16"/>
      <c r="N30" s="16"/>
      <c r="O30" s="16"/>
      <c r="P30" s="22"/>
      <c r="Q30" s="16"/>
      <c r="R30" s="16"/>
      <c r="S30" s="16"/>
      <c r="T30" s="16"/>
      <c r="U30" s="16"/>
      <c r="V30" s="16"/>
      <c r="W30" s="16"/>
    </row>
    <row r="31" ht="18.75" customHeight="1" spans="1:23">
      <c r="A31" s="53" t="s">
        <v>55</v>
      </c>
      <c r="B31" s="8" t="s">
        <v>187</v>
      </c>
      <c r="C31" s="9" t="s">
        <v>188</v>
      </c>
      <c r="D31" s="8" t="s">
        <v>75</v>
      </c>
      <c r="E31" s="8" t="s">
        <v>76</v>
      </c>
      <c r="F31" s="8" t="s">
        <v>155</v>
      </c>
      <c r="G31" s="8" t="s">
        <v>156</v>
      </c>
      <c r="H31" s="16">
        <v>408408</v>
      </c>
      <c r="I31" s="16">
        <v>408408</v>
      </c>
      <c r="J31" s="16"/>
      <c r="K31" s="16"/>
      <c r="L31" s="16">
        <v>408408</v>
      </c>
      <c r="M31" s="16"/>
      <c r="N31" s="16"/>
      <c r="O31" s="16"/>
      <c r="P31" s="22"/>
      <c r="Q31" s="16"/>
      <c r="R31" s="16"/>
      <c r="S31" s="16"/>
      <c r="T31" s="16"/>
      <c r="U31" s="16"/>
      <c r="V31" s="16"/>
      <c r="W31" s="16"/>
    </row>
    <row r="32" ht="18.75" customHeight="1" spans="1:23">
      <c r="A32" s="53" t="s">
        <v>55</v>
      </c>
      <c r="B32" s="8" t="s">
        <v>187</v>
      </c>
      <c r="C32" s="9" t="s">
        <v>188</v>
      </c>
      <c r="D32" s="8" t="s">
        <v>75</v>
      </c>
      <c r="E32" s="8" t="s">
        <v>76</v>
      </c>
      <c r="F32" s="8" t="s">
        <v>155</v>
      </c>
      <c r="G32" s="8" t="s">
        <v>156</v>
      </c>
      <c r="H32" s="16">
        <v>81600</v>
      </c>
      <c r="I32" s="16">
        <v>81600</v>
      </c>
      <c r="J32" s="16"/>
      <c r="K32" s="16"/>
      <c r="L32" s="16">
        <v>81600</v>
      </c>
      <c r="M32" s="16"/>
      <c r="N32" s="16"/>
      <c r="O32" s="16"/>
      <c r="P32" s="22"/>
      <c r="Q32" s="16"/>
      <c r="R32" s="16"/>
      <c r="S32" s="16"/>
      <c r="T32" s="16"/>
      <c r="U32" s="16"/>
      <c r="V32" s="16"/>
      <c r="W32" s="16"/>
    </row>
    <row r="33" ht="18.75" customHeight="1" spans="1:23">
      <c r="A33" s="53" t="s">
        <v>55</v>
      </c>
      <c r="B33" s="8" t="s">
        <v>189</v>
      </c>
      <c r="C33" s="9" t="s">
        <v>190</v>
      </c>
      <c r="D33" s="8" t="s">
        <v>81</v>
      </c>
      <c r="E33" s="8" t="s">
        <v>82</v>
      </c>
      <c r="F33" s="8" t="s">
        <v>191</v>
      </c>
      <c r="G33" s="8" t="s">
        <v>192</v>
      </c>
      <c r="H33" s="16">
        <v>114000</v>
      </c>
      <c r="I33" s="16">
        <v>114000</v>
      </c>
      <c r="J33" s="16"/>
      <c r="K33" s="16"/>
      <c r="L33" s="16">
        <v>114000</v>
      </c>
      <c r="M33" s="16"/>
      <c r="N33" s="16"/>
      <c r="O33" s="16"/>
      <c r="P33" s="22"/>
      <c r="Q33" s="16"/>
      <c r="R33" s="16"/>
      <c r="S33" s="16"/>
      <c r="T33" s="16"/>
      <c r="U33" s="16"/>
      <c r="V33" s="16"/>
      <c r="W33" s="16"/>
    </row>
    <row r="34" ht="18.75" customHeight="1" spans="1:23">
      <c r="A34" s="53" t="s">
        <v>55</v>
      </c>
      <c r="B34" s="8" t="s">
        <v>193</v>
      </c>
      <c r="C34" s="9" t="s">
        <v>194</v>
      </c>
      <c r="D34" s="8" t="s">
        <v>75</v>
      </c>
      <c r="E34" s="8" t="s">
        <v>76</v>
      </c>
      <c r="F34" s="8" t="s">
        <v>191</v>
      </c>
      <c r="G34" s="8" t="s">
        <v>192</v>
      </c>
      <c r="H34" s="16">
        <v>65520</v>
      </c>
      <c r="I34" s="16">
        <v>65520</v>
      </c>
      <c r="J34" s="16"/>
      <c r="K34" s="16"/>
      <c r="L34" s="16">
        <v>65520</v>
      </c>
      <c r="M34" s="16"/>
      <c r="N34" s="16"/>
      <c r="O34" s="16"/>
      <c r="P34" s="22"/>
      <c r="Q34" s="16"/>
      <c r="R34" s="16"/>
      <c r="S34" s="16"/>
      <c r="T34" s="16"/>
      <c r="U34" s="16"/>
      <c r="V34" s="16"/>
      <c r="W34" s="16"/>
    </row>
    <row r="35" ht="18.75" customHeight="1" spans="1:23">
      <c r="A35" s="11" t="s">
        <v>31</v>
      </c>
      <c r="B35" s="11"/>
      <c r="C35" s="11"/>
      <c r="D35" s="11"/>
      <c r="E35" s="11"/>
      <c r="F35" s="11"/>
      <c r="G35" s="11"/>
      <c r="H35" s="16">
        <v>5795898.35</v>
      </c>
      <c r="I35" s="16">
        <v>5795898.35</v>
      </c>
      <c r="J35" s="16"/>
      <c r="K35" s="16"/>
      <c r="L35" s="16">
        <v>5795898.35</v>
      </c>
      <c r="M35" s="16"/>
      <c r="N35" s="16"/>
      <c r="O35" s="16"/>
      <c r="P35" s="16"/>
      <c r="Q35" s="16"/>
      <c r="R35" s="16"/>
      <c r="S35" s="16"/>
      <c r="T35" s="16"/>
      <c r="U35" s="16"/>
      <c r="V35" s="16"/>
      <c r="W35" s="16"/>
    </row>
  </sheetData>
  <mergeCells count="30">
    <mergeCell ref="A2:W2"/>
    <mergeCell ref="A3:G3"/>
    <mergeCell ref="I4:W4"/>
    <mergeCell ref="I5:M5"/>
    <mergeCell ref="N5:P5"/>
    <mergeCell ref="R5:W5"/>
    <mergeCell ref="A35:G35"/>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0"/>
  <sheetViews>
    <sheetView showZeros="0" tabSelected="1" topLeftCell="E1"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195</v>
      </c>
    </row>
    <row r="2" ht="45" customHeight="1" spans="1:23">
      <c r="A2" s="3" t="s">
        <v>196</v>
      </c>
      <c r="B2" s="3"/>
      <c r="C2" s="3"/>
      <c r="D2" s="3"/>
      <c r="E2" s="3"/>
      <c r="F2" s="3"/>
      <c r="G2" s="3"/>
      <c r="H2" s="3"/>
      <c r="I2" s="3"/>
      <c r="J2" s="3"/>
      <c r="K2" s="3"/>
      <c r="L2" s="3"/>
      <c r="M2" s="3"/>
      <c r="N2" s="49"/>
      <c r="O2" s="49"/>
      <c r="P2" s="49"/>
      <c r="Q2" s="49"/>
      <c r="R2" s="49"/>
      <c r="S2" s="49"/>
      <c r="T2" s="49"/>
      <c r="U2" s="49"/>
      <c r="V2" s="49"/>
      <c r="W2" s="49"/>
    </row>
    <row r="3" ht="18.75" customHeight="1" spans="1:23">
      <c r="A3" s="4" t="str">
        <f>"单位名称："&amp;"元江哈尼族彝族傣族自治县融媒体中心"</f>
        <v>单位名称：元江哈尼族彝族傣族自治县融媒体中心</v>
      </c>
      <c r="B3" s="4"/>
      <c r="C3" s="4"/>
      <c r="D3" s="4"/>
      <c r="E3" s="4"/>
      <c r="F3" s="4"/>
      <c r="G3" s="4"/>
      <c r="H3" s="4"/>
      <c r="I3" s="50"/>
      <c r="J3" s="50"/>
      <c r="K3" s="50"/>
      <c r="L3" s="50"/>
      <c r="M3" s="50"/>
      <c r="N3" s="5"/>
      <c r="O3" s="5"/>
      <c r="P3" s="5"/>
      <c r="Q3" s="5"/>
      <c r="R3" s="5"/>
      <c r="S3" s="5"/>
      <c r="T3" s="5"/>
      <c r="U3" s="5"/>
      <c r="V3" s="5"/>
      <c r="W3" s="5" t="s">
        <v>28</v>
      </c>
    </row>
    <row r="4" ht="18.75" customHeight="1" spans="1:23">
      <c r="A4" s="12" t="s">
        <v>197</v>
      </c>
      <c r="B4" s="12" t="s">
        <v>132</v>
      </c>
      <c r="C4" s="12" t="s">
        <v>133</v>
      </c>
      <c r="D4" s="12" t="s">
        <v>198</v>
      </c>
      <c r="E4" s="12" t="s">
        <v>134</v>
      </c>
      <c r="F4" s="12" t="s">
        <v>135</v>
      </c>
      <c r="G4" s="12" t="s">
        <v>199</v>
      </c>
      <c r="H4" s="12" t="s">
        <v>137</v>
      </c>
      <c r="I4" s="28" t="s">
        <v>31</v>
      </c>
      <c r="J4" s="28" t="s">
        <v>200</v>
      </c>
      <c r="K4" s="12"/>
      <c r="L4" s="12"/>
      <c r="M4" s="12"/>
      <c r="N4" s="12" t="s">
        <v>139</v>
      </c>
      <c r="O4" s="12"/>
      <c r="P4" s="12"/>
      <c r="Q4" s="12" t="s">
        <v>37</v>
      </c>
      <c r="R4" s="12" t="s">
        <v>62</v>
      </c>
      <c r="S4" s="12"/>
      <c r="T4" s="12"/>
      <c r="U4" s="12"/>
      <c r="V4" s="12"/>
      <c r="W4" s="12"/>
    </row>
    <row r="5" ht="18.75" customHeight="1" spans="1:23">
      <c r="A5" s="12"/>
      <c r="B5" s="12"/>
      <c r="C5" s="12"/>
      <c r="D5" s="12"/>
      <c r="E5" s="12"/>
      <c r="F5" s="12"/>
      <c r="G5" s="12"/>
      <c r="H5" s="12"/>
      <c r="I5" s="28" t="s">
        <v>140</v>
      </c>
      <c r="J5" s="28" t="s">
        <v>34</v>
      </c>
      <c r="K5" s="12"/>
      <c r="L5" s="12" t="s">
        <v>35</v>
      </c>
      <c r="M5" s="12" t="s">
        <v>36</v>
      </c>
      <c r="N5" s="12" t="s">
        <v>34</v>
      </c>
      <c r="O5" s="12" t="s">
        <v>35</v>
      </c>
      <c r="P5" s="12" t="s">
        <v>36</v>
      </c>
      <c r="Q5" s="12" t="s">
        <v>37</v>
      </c>
      <c r="R5" s="12" t="s">
        <v>33</v>
      </c>
      <c r="S5" s="12" t="s">
        <v>40</v>
      </c>
      <c r="T5" s="12" t="s">
        <v>41</v>
      </c>
      <c r="U5" s="12" t="s">
        <v>42</v>
      </c>
      <c r="V5" s="12" t="s">
        <v>43</v>
      </c>
      <c r="W5" s="12" t="s">
        <v>44</v>
      </c>
    </row>
    <row r="6" ht="18.75" customHeight="1" spans="1:23">
      <c r="A6" s="12"/>
      <c r="B6" s="12"/>
      <c r="C6" s="12"/>
      <c r="D6" s="12"/>
      <c r="E6" s="12"/>
      <c r="F6" s="12"/>
      <c r="G6" s="12"/>
      <c r="H6" s="12"/>
      <c r="I6" s="28"/>
      <c r="J6" s="28" t="s">
        <v>34</v>
      </c>
      <c r="K6" s="12"/>
      <c r="L6" s="12" t="s">
        <v>35</v>
      </c>
      <c r="M6" s="12" t="s">
        <v>36</v>
      </c>
      <c r="N6" s="12" t="s">
        <v>34</v>
      </c>
      <c r="O6" s="12" t="s">
        <v>35</v>
      </c>
      <c r="P6" s="12" t="s">
        <v>36</v>
      </c>
      <c r="Q6" s="12"/>
      <c r="R6" s="12" t="s">
        <v>33</v>
      </c>
      <c r="S6" s="12" t="s">
        <v>40</v>
      </c>
      <c r="T6" s="12" t="s">
        <v>41</v>
      </c>
      <c r="U6" s="12" t="s">
        <v>42</v>
      </c>
      <c r="V6" s="12" t="s">
        <v>43</v>
      </c>
      <c r="W6" s="12" t="s">
        <v>44</v>
      </c>
    </row>
    <row r="7" ht="22.65" customHeight="1" spans="1:23">
      <c r="A7" s="12"/>
      <c r="B7" s="12"/>
      <c r="C7" s="12"/>
      <c r="D7" s="12"/>
      <c r="E7" s="12"/>
      <c r="F7" s="12"/>
      <c r="G7" s="12"/>
      <c r="H7" s="12"/>
      <c r="I7" s="28"/>
      <c r="J7" s="28" t="s">
        <v>33</v>
      </c>
      <c r="K7" s="12" t="s">
        <v>201</v>
      </c>
      <c r="L7" s="12"/>
      <c r="M7" s="12"/>
      <c r="N7" s="12"/>
      <c r="O7" s="12"/>
      <c r="P7" s="12"/>
      <c r="Q7" s="12"/>
      <c r="R7" s="12"/>
      <c r="S7" s="12"/>
      <c r="T7" s="12"/>
      <c r="U7" s="12"/>
      <c r="V7" s="12"/>
      <c r="W7" s="12"/>
    </row>
    <row r="8" ht="18.75" customHeight="1" spans="1:23">
      <c r="A8" s="13" t="s">
        <v>45</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202</v>
      </c>
      <c r="D9" s="8"/>
      <c r="E9" s="8"/>
      <c r="F9" s="8"/>
      <c r="G9" s="8"/>
      <c r="H9" s="8"/>
      <c r="I9" s="10">
        <v>100000</v>
      </c>
      <c r="J9" s="10">
        <v>100000</v>
      </c>
      <c r="K9" s="10">
        <v>100000</v>
      </c>
      <c r="L9" s="10"/>
      <c r="M9" s="10"/>
      <c r="N9" s="10"/>
      <c r="O9" s="10"/>
      <c r="P9" s="10"/>
      <c r="Q9" s="10"/>
      <c r="R9" s="10"/>
      <c r="S9" s="10"/>
      <c r="T9" s="10"/>
      <c r="U9" s="10"/>
      <c r="V9" s="10"/>
      <c r="W9" s="10"/>
    </row>
    <row r="10" ht="18.75" customHeight="1" spans="1:23">
      <c r="A10" s="8" t="s">
        <v>203</v>
      </c>
      <c r="B10" s="8" t="s">
        <v>204</v>
      </c>
      <c r="C10" s="9" t="s">
        <v>202</v>
      </c>
      <c r="D10" s="8" t="s">
        <v>55</v>
      </c>
      <c r="E10" s="8" t="s">
        <v>75</v>
      </c>
      <c r="F10" s="8" t="s">
        <v>76</v>
      </c>
      <c r="G10" s="8" t="s">
        <v>205</v>
      </c>
      <c r="H10" s="8" t="s">
        <v>206</v>
      </c>
      <c r="I10" s="10">
        <v>100000</v>
      </c>
      <c r="J10" s="10">
        <v>100000</v>
      </c>
      <c r="K10" s="10">
        <v>100000</v>
      </c>
      <c r="L10" s="10"/>
      <c r="M10" s="10"/>
      <c r="N10" s="10"/>
      <c r="O10" s="10"/>
      <c r="P10" s="10"/>
      <c r="Q10" s="10"/>
      <c r="R10" s="10"/>
      <c r="S10" s="10"/>
      <c r="T10" s="10"/>
      <c r="U10" s="10"/>
      <c r="V10" s="10"/>
      <c r="W10" s="10"/>
    </row>
    <row r="11" ht="18.75" customHeight="1" spans="1:23">
      <c r="A11" s="22"/>
      <c r="B11" s="22"/>
      <c r="C11" s="9" t="s">
        <v>207</v>
      </c>
      <c r="D11" s="22"/>
      <c r="E11" s="22"/>
      <c r="F11" s="22"/>
      <c r="G11" s="22"/>
      <c r="H11" s="22"/>
      <c r="I11" s="10">
        <v>500000</v>
      </c>
      <c r="J11" s="10"/>
      <c r="K11" s="10"/>
      <c r="L11" s="10"/>
      <c r="M11" s="10"/>
      <c r="N11" s="10"/>
      <c r="O11" s="10"/>
      <c r="P11" s="22"/>
      <c r="Q11" s="10"/>
      <c r="R11" s="10">
        <v>500000</v>
      </c>
      <c r="S11" s="10"/>
      <c r="T11" s="10"/>
      <c r="U11" s="10"/>
      <c r="V11" s="10"/>
      <c r="W11" s="10">
        <v>500000</v>
      </c>
    </row>
    <row r="12" ht="18.75" customHeight="1" spans="1:23">
      <c r="A12" s="8" t="s">
        <v>203</v>
      </c>
      <c r="B12" s="8" t="s">
        <v>208</v>
      </c>
      <c r="C12" s="9" t="s">
        <v>207</v>
      </c>
      <c r="D12" s="8" t="s">
        <v>55</v>
      </c>
      <c r="E12" s="8" t="s">
        <v>75</v>
      </c>
      <c r="F12" s="8" t="s">
        <v>76</v>
      </c>
      <c r="G12" s="8" t="s">
        <v>172</v>
      </c>
      <c r="H12" s="8" t="s">
        <v>173</v>
      </c>
      <c r="I12" s="10">
        <v>38660</v>
      </c>
      <c r="J12" s="10"/>
      <c r="K12" s="10"/>
      <c r="L12" s="10"/>
      <c r="M12" s="10"/>
      <c r="N12" s="10"/>
      <c r="O12" s="10"/>
      <c r="P12" s="22"/>
      <c r="Q12" s="10"/>
      <c r="R12" s="10">
        <v>38660</v>
      </c>
      <c r="S12" s="10"/>
      <c r="T12" s="10"/>
      <c r="U12" s="10"/>
      <c r="V12" s="10"/>
      <c r="W12" s="10">
        <v>38660</v>
      </c>
    </row>
    <row r="13" ht="18.75" customHeight="1" spans="1:23">
      <c r="A13" s="8" t="s">
        <v>203</v>
      </c>
      <c r="B13" s="8" t="s">
        <v>208</v>
      </c>
      <c r="C13" s="9" t="s">
        <v>207</v>
      </c>
      <c r="D13" s="8" t="s">
        <v>55</v>
      </c>
      <c r="E13" s="8" t="s">
        <v>75</v>
      </c>
      <c r="F13" s="8" t="s">
        <v>76</v>
      </c>
      <c r="G13" s="8" t="s">
        <v>209</v>
      </c>
      <c r="H13" s="8" t="s">
        <v>210</v>
      </c>
      <c r="I13" s="10">
        <v>461340</v>
      </c>
      <c r="J13" s="10"/>
      <c r="K13" s="10"/>
      <c r="L13" s="10"/>
      <c r="M13" s="10"/>
      <c r="N13" s="10"/>
      <c r="O13" s="10"/>
      <c r="P13" s="22"/>
      <c r="Q13" s="10"/>
      <c r="R13" s="10">
        <v>461340</v>
      </c>
      <c r="S13" s="10"/>
      <c r="T13" s="10"/>
      <c r="U13" s="10"/>
      <c r="V13" s="10"/>
      <c r="W13" s="10">
        <v>461340</v>
      </c>
    </row>
    <row r="14" ht="18.75" customHeight="1" spans="1:23">
      <c r="A14" s="22"/>
      <c r="B14" s="22"/>
      <c r="C14" s="9" t="s">
        <v>211</v>
      </c>
      <c r="D14" s="22"/>
      <c r="E14" s="22"/>
      <c r="F14" s="22"/>
      <c r="G14" s="22"/>
      <c r="H14" s="22"/>
      <c r="I14" s="10">
        <v>119050.2</v>
      </c>
      <c r="J14" s="10">
        <v>119050.2</v>
      </c>
      <c r="K14" s="10">
        <v>119050.2</v>
      </c>
      <c r="L14" s="10"/>
      <c r="M14" s="10"/>
      <c r="N14" s="10"/>
      <c r="O14" s="10"/>
      <c r="P14" s="22"/>
      <c r="Q14" s="10"/>
      <c r="R14" s="10"/>
      <c r="S14" s="10"/>
      <c r="T14" s="10"/>
      <c r="U14" s="10"/>
      <c r="V14" s="10"/>
      <c r="W14" s="10"/>
    </row>
    <row r="15" ht="18.75" customHeight="1" spans="1:23">
      <c r="A15" s="8" t="s">
        <v>212</v>
      </c>
      <c r="B15" s="8" t="s">
        <v>213</v>
      </c>
      <c r="C15" s="9" t="s">
        <v>211</v>
      </c>
      <c r="D15" s="8" t="s">
        <v>55</v>
      </c>
      <c r="E15" s="8" t="s">
        <v>87</v>
      </c>
      <c r="F15" s="8" t="s">
        <v>88</v>
      </c>
      <c r="G15" s="8" t="s">
        <v>214</v>
      </c>
      <c r="H15" s="8" t="s">
        <v>215</v>
      </c>
      <c r="I15" s="10">
        <v>119050.2</v>
      </c>
      <c r="J15" s="10">
        <v>119050.2</v>
      </c>
      <c r="K15" s="10">
        <v>119050.2</v>
      </c>
      <c r="L15" s="10"/>
      <c r="M15" s="10"/>
      <c r="N15" s="10"/>
      <c r="O15" s="10"/>
      <c r="P15" s="22"/>
      <c r="Q15" s="10"/>
      <c r="R15" s="10"/>
      <c r="S15" s="10"/>
      <c r="T15" s="10"/>
      <c r="U15" s="10"/>
      <c r="V15" s="10"/>
      <c r="W15" s="10"/>
    </row>
    <row r="16" ht="18.75" customHeight="1" spans="1:23">
      <c r="A16" s="22"/>
      <c r="B16" s="22"/>
      <c r="C16" s="9" t="s">
        <v>216</v>
      </c>
      <c r="D16" s="22"/>
      <c r="E16" s="22"/>
      <c r="F16" s="22"/>
      <c r="G16" s="22"/>
      <c r="H16" s="22"/>
      <c r="I16" s="10">
        <v>37420</v>
      </c>
      <c r="J16" s="10">
        <v>37420</v>
      </c>
      <c r="K16" s="10">
        <v>37420</v>
      </c>
      <c r="L16" s="10"/>
      <c r="M16" s="10"/>
      <c r="N16" s="10"/>
      <c r="O16" s="10"/>
      <c r="P16" s="22"/>
      <c r="Q16" s="10"/>
      <c r="R16" s="10"/>
      <c r="S16" s="10"/>
      <c r="T16" s="10"/>
      <c r="U16" s="10"/>
      <c r="V16" s="10"/>
      <c r="W16" s="10"/>
    </row>
    <row r="17" ht="18.75" customHeight="1" spans="1:23">
      <c r="A17" s="8" t="s">
        <v>212</v>
      </c>
      <c r="B17" s="8" t="s">
        <v>217</v>
      </c>
      <c r="C17" s="9" t="s">
        <v>216</v>
      </c>
      <c r="D17" s="8" t="s">
        <v>55</v>
      </c>
      <c r="E17" s="8" t="s">
        <v>87</v>
      </c>
      <c r="F17" s="8" t="s">
        <v>88</v>
      </c>
      <c r="G17" s="8" t="s">
        <v>191</v>
      </c>
      <c r="H17" s="8" t="s">
        <v>192</v>
      </c>
      <c r="I17" s="10">
        <v>37420</v>
      </c>
      <c r="J17" s="10">
        <v>37420</v>
      </c>
      <c r="K17" s="10">
        <v>37420</v>
      </c>
      <c r="L17" s="10"/>
      <c r="M17" s="10"/>
      <c r="N17" s="10"/>
      <c r="O17" s="10"/>
      <c r="P17" s="22"/>
      <c r="Q17" s="10"/>
      <c r="R17" s="10"/>
      <c r="S17" s="10"/>
      <c r="T17" s="10"/>
      <c r="U17" s="10"/>
      <c r="V17" s="10"/>
      <c r="W17" s="10"/>
    </row>
    <row r="18" ht="18.75" customHeight="1" spans="1:23">
      <c r="A18" s="22"/>
      <c r="B18" s="22"/>
      <c r="C18" s="9" t="s">
        <v>218</v>
      </c>
      <c r="D18" s="22"/>
      <c r="E18" s="22"/>
      <c r="F18" s="22"/>
      <c r="G18" s="22"/>
      <c r="H18" s="22"/>
      <c r="I18" s="10">
        <v>100000</v>
      </c>
      <c r="J18" s="10">
        <v>100000</v>
      </c>
      <c r="K18" s="10">
        <v>100000</v>
      </c>
      <c r="L18" s="10"/>
      <c r="M18" s="10"/>
      <c r="N18" s="10"/>
      <c r="O18" s="10"/>
      <c r="P18" s="22"/>
      <c r="Q18" s="10"/>
      <c r="R18" s="10"/>
      <c r="S18" s="10"/>
      <c r="T18" s="10"/>
      <c r="U18" s="10"/>
      <c r="V18" s="10"/>
      <c r="W18" s="10"/>
    </row>
    <row r="19" ht="18.75" customHeight="1" spans="1:23">
      <c r="A19" s="8" t="s">
        <v>219</v>
      </c>
      <c r="B19" s="8" t="s">
        <v>220</v>
      </c>
      <c r="C19" s="9" t="s">
        <v>218</v>
      </c>
      <c r="D19" s="8" t="s">
        <v>55</v>
      </c>
      <c r="E19" s="8" t="s">
        <v>75</v>
      </c>
      <c r="F19" s="8" t="s">
        <v>76</v>
      </c>
      <c r="G19" s="8" t="s">
        <v>205</v>
      </c>
      <c r="H19" s="8" t="s">
        <v>206</v>
      </c>
      <c r="I19" s="10">
        <v>100000</v>
      </c>
      <c r="J19" s="10">
        <v>100000</v>
      </c>
      <c r="K19" s="10">
        <v>100000</v>
      </c>
      <c r="L19" s="10"/>
      <c r="M19" s="10"/>
      <c r="N19" s="10"/>
      <c r="O19" s="10"/>
      <c r="P19" s="22"/>
      <c r="Q19" s="10"/>
      <c r="R19" s="10"/>
      <c r="S19" s="10"/>
      <c r="T19" s="10"/>
      <c r="U19" s="10"/>
      <c r="V19" s="10"/>
      <c r="W19" s="10"/>
    </row>
    <row r="20" ht="18.75" customHeight="1" spans="1:23">
      <c r="A20" s="11" t="s">
        <v>31</v>
      </c>
      <c r="B20" s="11"/>
      <c r="C20" s="11"/>
      <c r="D20" s="11"/>
      <c r="E20" s="11"/>
      <c r="F20" s="11"/>
      <c r="G20" s="11"/>
      <c r="H20" s="11"/>
      <c r="I20" s="10">
        <v>856470.2</v>
      </c>
      <c r="J20" s="10">
        <v>356470.2</v>
      </c>
      <c r="K20" s="10">
        <v>356470.2</v>
      </c>
      <c r="L20" s="10"/>
      <c r="M20" s="10"/>
      <c r="N20" s="10"/>
      <c r="O20" s="10"/>
      <c r="P20" s="10"/>
      <c r="Q20" s="10"/>
      <c r="R20" s="10">
        <v>500000</v>
      </c>
      <c r="S20" s="10"/>
      <c r="T20" s="10"/>
      <c r="U20" s="10"/>
      <c r="V20" s="10"/>
      <c r="W20" s="10">
        <v>500000</v>
      </c>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scale="29"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tabSelected="1" topLeftCell="A13" workbookViewId="0">
      <selection activeCell="A1" sqref="A1:J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221</v>
      </c>
      <c r="B1" s="19"/>
      <c r="C1" s="19"/>
      <c r="D1" s="19"/>
      <c r="E1" s="19"/>
      <c r="F1" s="19"/>
      <c r="G1" s="19"/>
      <c r="H1" s="19"/>
      <c r="I1" s="19"/>
      <c r="J1" s="19"/>
    </row>
    <row r="2" ht="45" customHeight="1" spans="1:10">
      <c r="A2" s="29" t="s">
        <v>222</v>
      </c>
      <c r="B2" s="29"/>
      <c r="C2" s="29"/>
      <c r="D2" s="29"/>
      <c r="E2" s="29"/>
      <c r="F2" s="29"/>
      <c r="G2" s="29"/>
      <c r="H2" s="29"/>
      <c r="I2" s="29"/>
      <c r="J2" s="29"/>
    </row>
    <row r="3" ht="20.25" customHeight="1" spans="1:10">
      <c r="A3" s="18" t="str">
        <f>"单位名称："&amp;"元江哈尼族彝族傣族自治县融媒体中心"</f>
        <v>单位名称：元江哈尼族彝族傣族自治县融媒体中心</v>
      </c>
      <c r="B3" s="18"/>
      <c r="C3" s="18"/>
      <c r="D3" s="18"/>
      <c r="E3" s="18"/>
      <c r="F3" s="18"/>
      <c r="G3" s="18"/>
      <c r="H3" s="18"/>
      <c r="I3" s="18"/>
      <c r="J3" s="18"/>
    </row>
    <row r="4" ht="20.25" customHeight="1" spans="1:10">
      <c r="A4" s="30" t="s">
        <v>223</v>
      </c>
      <c r="B4" s="30" t="s">
        <v>224</v>
      </c>
      <c r="C4" s="30" t="s">
        <v>225</v>
      </c>
      <c r="D4" s="30" t="s">
        <v>226</v>
      </c>
      <c r="E4" s="30" t="s">
        <v>227</v>
      </c>
      <c r="F4" s="30" t="s">
        <v>228</v>
      </c>
      <c r="G4" s="30" t="s">
        <v>229</v>
      </c>
      <c r="H4" s="30" t="s">
        <v>230</v>
      </c>
      <c r="I4" s="30" t="s">
        <v>231</v>
      </c>
      <c r="J4" s="30" t="s">
        <v>232</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20.25" customHeight="1" spans="1:10">
      <c r="A7" t="s">
        <v>55</v>
      </c>
      <c r="B7" s="22"/>
      <c r="C7" s="22"/>
      <c r="E7" s="36"/>
      <c r="F7" s="36"/>
      <c r="G7" s="36"/>
      <c r="H7" s="36"/>
      <c r="I7" s="36"/>
      <c r="J7" s="36"/>
    </row>
    <row r="8" ht="20.25" customHeight="1" spans="1:10">
      <c r="A8" s="46" t="s">
        <v>211</v>
      </c>
      <c r="B8" s="22" t="s">
        <v>233</v>
      </c>
      <c r="C8" s="23"/>
      <c r="D8" s="23"/>
      <c r="E8" s="36"/>
      <c r="F8" s="36"/>
      <c r="G8" s="36"/>
      <c r="H8" s="36"/>
      <c r="I8" s="36"/>
      <c r="J8" s="36"/>
    </row>
    <row r="9" ht="20.25" customHeight="1" spans="1:10">
      <c r="A9" s="22"/>
      <c r="B9" s="22"/>
      <c r="C9" s="22" t="s">
        <v>234</v>
      </c>
      <c r="D9" s="47" t="s">
        <v>235</v>
      </c>
      <c r="E9" s="48" t="s">
        <v>236</v>
      </c>
      <c r="F9" s="37" t="s">
        <v>237</v>
      </c>
      <c r="G9" s="23" t="s">
        <v>46</v>
      </c>
      <c r="H9" s="37" t="s">
        <v>238</v>
      </c>
      <c r="I9" s="37" t="s">
        <v>239</v>
      </c>
      <c r="J9" s="48" t="s">
        <v>240</v>
      </c>
    </row>
    <row r="10" ht="20.25" customHeight="1" spans="1:10">
      <c r="A10" s="22"/>
      <c r="B10" s="22"/>
      <c r="C10" s="22" t="s">
        <v>234</v>
      </c>
      <c r="D10" s="47" t="s">
        <v>241</v>
      </c>
      <c r="E10" s="48" t="s">
        <v>242</v>
      </c>
      <c r="F10" s="37" t="s">
        <v>237</v>
      </c>
      <c r="G10" s="23" t="s">
        <v>243</v>
      </c>
      <c r="H10" s="37" t="s">
        <v>244</v>
      </c>
      <c r="I10" s="37" t="s">
        <v>239</v>
      </c>
      <c r="J10" s="48" t="s">
        <v>245</v>
      </c>
    </row>
    <row r="11" ht="20.25" customHeight="1" spans="1:10">
      <c r="A11" s="22"/>
      <c r="B11" s="22"/>
      <c r="C11" s="22" t="s">
        <v>234</v>
      </c>
      <c r="D11" s="47" t="s">
        <v>241</v>
      </c>
      <c r="E11" s="48" t="s">
        <v>246</v>
      </c>
      <c r="F11" s="37" t="s">
        <v>237</v>
      </c>
      <c r="G11" s="23" t="s">
        <v>243</v>
      </c>
      <c r="H11" s="37" t="s">
        <v>244</v>
      </c>
      <c r="I11" s="37" t="s">
        <v>239</v>
      </c>
      <c r="J11" s="48" t="s">
        <v>247</v>
      </c>
    </row>
    <row r="12" ht="20.25" customHeight="1" spans="1:10">
      <c r="A12" s="22"/>
      <c r="B12" s="22"/>
      <c r="C12" s="22" t="s">
        <v>248</v>
      </c>
      <c r="D12" s="47" t="s">
        <v>249</v>
      </c>
      <c r="E12" s="48" t="s">
        <v>250</v>
      </c>
      <c r="F12" s="37" t="s">
        <v>251</v>
      </c>
      <c r="G12" s="23" t="s">
        <v>243</v>
      </c>
      <c r="H12" s="37" t="s">
        <v>244</v>
      </c>
      <c r="I12" s="37" t="s">
        <v>239</v>
      </c>
      <c r="J12" s="48" t="s">
        <v>252</v>
      </c>
    </row>
    <row r="13" ht="20.25" customHeight="1" spans="1:10">
      <c r="A13" s="22"/>
      <c r="B13" s="22"/>
      <c r="C13" s="22" t="s">
        <v>253</v>
      </c>
      <c r="D13" s="47" t="s">
        <v>254</v>
      </c>
      <c r="E13" s="48" t="s">
        <v>255</v>
      </c>
      <c r="F13" s="37" t="s">
        <v>251</v>
      </c>
      <c r="G13" s="23" t="s">
        <v>256</v>
      </c>
      <c r="H13" s="37" t="s">
        <v>244</v>
      </c>
      <c r="I13" s="37" t="s">
        <v>239</v>
      </c>
      <c r="J13" s="48" t="s">
        <v>257</v>
      </c>
    </row>
    <row r="14" ht="20.25" customHeight="1" spans="1:10">
      <c r="A14" s="46" t="s">
        <v>207</v>
      </c>
      <c r="B14" s="22" t="s">
        <v>258</v>
      </c>
      <c r="C14" s="22"/>
      <c r="D14" s="22"/>
      <c r="E14" s="22"/>
      <c r="F14" s="22"/>
      <c r="G14" s="22"/>
      <c r="H14" s="22"/>
      <c r="I14" s="22"/>
      <c r="J14" s="22"/>
    </row>
    <row r="15" ht="20.25" customHeight="1" spans="1:10">
      <c r="A15" s="22"/>
      <c r="B15" s="22"/>
      <c r="C15" s="22" t="s">
        <v>234</v>
      </c>
      <c r="D15" s="47" t="s">
        <v>235</v>
      </c>
      <c r="E15" s="48" t="s">
        <v>259</v>
      </c>
      <c r="F15" s="37" t="s">
        <v>251</v>
      </c>
      <c r="G15" s="23" t="s">
        <v>260</v>
      </c>
      <c r="H15" s="37" t="s">
        <v>244</v>
      </c>
      <c r="I15" s="37" t="s">
        <v>239</v>
      </c>
      <c r="J15" s="48" t="s">
        <v>261</v>
      </c>
    </row>
    <row r="16" ht="20.25" customHeight="1" spans="1:10">
      <c r="A16" s="22"/>
      <c r="B16" s="22"/>
      <c r="C16" s="22" t="s">
        <v>234</v>
      </c>
      <c r="D16" s="47" t="s">
        <v>241</v>
      </c>
      <c r="E16" s="48" t="s">
        <v>262</v>
      </c>
      <c r="F16" s="37" t="s">
        <v>251</v>
      </c>
      <c r="G16" s="23" t="s">
        <v>243</v>
      </c>
      <c r="H16" s="37" t="s">
        <v>244</v>
      </c>
      <c r="I16" s="37" t="s">
        <v>239</v>
      </c>
      <c r="J16" s="48" t="s">
        <v>263</v>
      </c>
    </row>
    <row r="17" ht="20.25" customHeight="1" spans="1:10">
      <c r="A17" s="22"/>
      <c r="B17" s="22"/>
      <c r="C17" s="22" t="s">
        <v>234</v>
      </c>
      <c r="D17" s="47" t="s">
        <v>241</v>
      </c>
      <c r="E17" s="48" t="s">
        <v>264</v>
      </c>
      <c r="F17" s="37" t="s">
        <v>251</v>
      </c>
      <c r="G17" s="23" t="s">
        <v>243</v>
      </c>
      <c r="H17" s="37" t="s">
        <v>244</v>
      </c>
      <c r="I17" s="37" t="s">
        <v>239</v>
      </c>
      <c r="J17" s="48" t="s">
        <v>265</v>
      </c>
    </row>
    <row r="18" ht="20.25" customHeight="1" spans="1:10">
      <c r="A18" s="22"/>
      <c r="B18" s="22"/>
      <c r="C18" s="22" t="s">
        <v>248</v>
      </c>
      <c r="D18" s="47" t="s">
        <v>249</v>
      </c>
      <c r="E18" s="48" t="s">
        <v>266</v>
      </c>
      <c r="F18" s="37" t="s">
        <v>237</v>
      </c>
      <c r="G18" s="23" t="s">
        <v>267</v>
      </c>
      <c r="H18" s="37" t="s">
        <v>268</v>
      </c>
      <c r="I18" s="37" t="s">
        <v>269</v>
      </c>
      <c r="J18" s="48" t="s">
        <v>270</v>
      </c>
    </row>
    <row r="19" ht="20.25" customHeight="1" spans="1:10">
      <c r="A19" s="22"/>
      <c r="B19" s="22"/>
      <c r="C19" s="22" t="s">
        <v>253</v>
      </c>
      <c r="D19" s="47" t="s">
        <v>254</v>
      </c>
      <c r="E19" s="48" t="s">
        <v>271</v>
      </c>
      <c r="F19" s="37" t="s">
        <v>251</v>
      </c>
      <c r="G19" s="23" t="s">
        <v>256</v>
      </c>
      <c r="H19" s="37" t="s">
        <v>244</v>
      </c>
      <c r="I19" s="37" t="s">
        <v>239</v>
      </c>
      <c r="J19" s="48" t="s">
        <v>272</v>
      </c>
    </row>
    <row r="20" ht="20.25" customHeight="1" spans="1:10">
      <c r="A20" s="46" t="s">
        <v>218</v>
      </c>
      <c r="B20" s="22" t="s">
        <v>273</v>
      </c>
      <c r="C20" s="22"/>
      <c r="D20" s="22"/>
      <c r="E20" s="22"/>
      <c r="F20" s="22"/>
      <c r="G20" s="22"/>
      <c r="H20" s="22"/>
      <c r="I20" s="22"/>
      <c r="J20" s="22"/>
    </row>
    <row r="21" ht="20.25" customHeight="1" spans="1:10">
      <c r="A21" s="22"/>
      <c r="B21" s="22"/>
      <c r="C21" s="22" t="s">
        <v>234</v>
      </c>
      <c r="D21" s="47" t="s">
        <v>241</v>
      </c>
      <c r="E21" s="48" t="s">
        <v>274</v>
      </c>
      <c r="F21" s="37" t="s">
        <v>237</v>
      </c>
      <c r="G21" s="23" t="s">
        <v>243</v>
      </c>
      <c r="H21" s="37" t="s">
        <v>244</v>
      </c>
      <c r="I21" s="37" t="s">
        <v>239</v>
      </c>
      <c r="J21" s="48" t="s">
        <v>263</v>
      </c>
    </row>
    <row r="22" ht="20.25" customHeight="1" spans="1:10">
      <c r="A22" s="22"/>
      <c r="B22" s="22"/>
      <c r="C22" s="22" t="s">
        <v>234</v>
      </c>
      <c r="D22" s="47" t="s">
        <v>275</v>
      </c>
      <c r="E22" s="48" t="s">
        <v>276</v>
      </c>
      <c r="F22" s="37" t="s">
        <v>277</v>
      </c>
      <c r="G22" s="23" t="s">
        <v>278</v>
      </c>
      <c r="H22" s="37" t="s">
        <v>279</v>
      </c>
      <c r="I22" s="37" t="s">
        <v>239</v>
      </c>
      <c r="J22" s="48" t="s">
        <v>280</v>
      </c>
    </row>
    <row r="23" ht="20.25" customHeight="1" spans="1:10">
      <c r="A23" s="22"/>
      <c r="B23" s="22"/>
      <c r="C23" s="22" t="s">
        <v>248</v>
      </c>
      <c r="D23" s="47" t="s">
        <v>249</v>
      </c>
      <c r="E23" s="48" t="s">
        <v>281</v>
      </c>
      <c r="F23" s="37" t="s">
        <v>237</v>
      </c>
      <c r="G23" s="23" t="s">
        <v>243</v>
      </c>
      <c r="H23" s="37" t="s">
        <v>244</v>
      </c>
      <c r="I23" s="37" t="s">
        <v>239</v>
      </c>
      <c r="J23" s="48" t="s">
        <v>281</v>
      </c>
    </row>
    <row r="24" ht="20.25" customHeight="1" spans="1:10">
      <c r="A24" s="22"/>
      <c r="B24" s="22"/>
      <c r="C24" s="22" t="s">
        <v>248</v>
      </c>
      <c r="D24" s="47" t="s">
        <v>282</v>
      </c>
      <c r="E24" s="48" t="s">
        <v>283</v>
      </c>
      <c r="F24" s="37" t="s">
        <v>237</v>
      </c>
      <c r="G24" s="23" t="s">
        <v>284</v>
      </c>
      <c r="H24" s="37" t="s">
        <v>268</v>
      </c>
      <c r="I24" s="37" t="s">
        <v>269</v>
      </c>
      <c r="J24" s="48" t="s">
        <v>267</v>
      </c>
    </row>
    <row r="25" ht="20.25" customHeight="1" spans="1:10">
      <c r="A25" s="22"/>
      <c r="B25" s="22"/>
      <c r="C25" s="22" t="s">
        <v>253</v>
      </c>
      <c r="D25" s="47" t="s">
        <v>254</v>
      </c>
      <c r="E25" s="48" t="s">
        <v>254</v>
      </c>
      <c r="F25" s="37" t="s">
        <v>251</v>
      </c>
      <c r="G25" s="23" t="s">
        <v>256</v>
      </c>
      <c r="H25" s="37" t="s">
        <v>244</v>
      </c>
      <c r="I25" s="37" t="s">
        <v>239</v>
      </c>
      <c r="J25" s="48" t="s">
        <v>285</v>
      </c>
    </row>
    <row r="26" ht="20.25" customHeight="1" spans="1:10">
      <c r="A26" s="46" t="s">
        <v>202</v>
      </c>
      <c r="B26" s="22" t="s">
        <v>286</v>
      </c>
      <c r="C26" s="22"/>
      <c r="D26" s="22"/>
      <c r="E26" s="22"/>
      <c r="F26" s="22"/>
      <c r="G26" s="22"/>
      <c r="H26" s="22"/>
      <c r="I26" s="22"/>
      <c r="J26" s="22"/>
    </row>
    <row r="27" ht="20.25" customHeight="1" spans="1:10">
      <c r="A27" s="22"/>
      <c r="B27" s="22"/>
      <c r="C27" s="22" t="s">
        <v>234</v>
      </c>
      <c r="D27" s="47" t="s">
        <v>235</v>
      </c>
      <c r="E27" s="48" t="s">
        <v>287</v>
      </c>
      <c r="F27" s="37" t="s">
        <v>237</v>
      </c>
      <c r="G27" s="23" t="s">
        <v>70</v>
      </c>
      <c r="H27" s="37" t="s">
        <v>288</v>
      </c>
      <c r="I27" s="37" t="s">
        <v>239</v>
      </c>
      <c r="J27" s="48" t="s">
        <v>289</v>
      </c>
    </row>
    <row r="28" ht="20.25" customHeight="1" spans="1:10">
      <c r="A28" s="22"/>
      <c r="B28" s="22"/>
      <c r="C28" s="22" t="s">
        <v>234</v>
      </c>
      <c r="D28" s="47" t="s">
        <v>275</v>
      </c>
      <c r="E28" s="48" t="s">
        <v>290</v>
      </c>
      <c r="F28" s="37" t="s">
        <v>237</v>
      </c>
      <c r="G28" s="23" t="s">
        <v>243</v>
      </c>
      <c r="H28" s="37" t="s">
        <v>244</v>
      </c>
      <c r="I28" s="37" t="s">
        <v>239</v>
      </c>
      <c r="J28" s="48" t="s">
        <v>291</v>
      </c>
    </row>
    <row r="29" ht="20.25" customHeight="1" spans="1:10">
      <c r="A29" s="22"/>
      <c r="B29" s="22"/>
      <c r="C29" s="22" t="s">
        <v>248</v>
      </c>
      <c r="D29" s="47" t="s">
        <v>249</v>
      </c>
      <c r="E29" s="48" t="s">
        <v>292</v>
      </c>
      <c r="F29" s="37" t="s">
        <v>251</v>
      </c>
      <c r="G29" s="23" t="s">
        <v>293</v>
      </c>
      <c r="H29" s="37" t="s">
        <v>244</v>
      </c>
      <c r="I29" s="37" t="s">
        <v>239</v>
      </c>
      <c r="J29" s="48" t="s">
        <v>294</v>
      </c>
    </row>
    <row r="30" ht="20.25" customHeight="1" spans="1:10">
      <c r="A30" s="22"/>
      <c r="B30" s="22"/>
      <c r="C30" s="22" t="s">
        <v>248</v>
      </c>
      <c r="D30" s="47" t="s">
        <v>249</v>
      </c>
      <c r="E30" s="48" t="s">
        <v>295</v>
      </c>
      <c r="F30" s="37" t="s">
        <v>237</v>
      </c>
      <c r="G30" s="23" t="s">
        <v>284</v>
      </c>
      <c r="H30" s="37" t="s">
        <v>268</v>
      </c>
      <c r="I30" s="37" t="s">
        <v>269</v>
      </c>
      <c r="J30" s="48" t="s">
        <v>296</v>
      </c>
    </row>
    <row r="31" ht="20.25" customHeight="1" spans="1:10">
      <c r="A31" s="22"/>
      <c r="B31" s="22"/>
      <c r="C31" s="22" t="s">
        <v>253</v>
      </c>
      <c r="D31" s="47" t="s">
        <v>254</v>
      </c>
      <c r="E31" s="48" t="s">
        <v>254</v>
      </c>
      <c r="F31" s="37" t="s">
        <v>251</v>
      </c>
      <c r="G31" s="23" t="s">
        <v>256</v>
      </c>
      <c r="H31" s="37" t="s">
        <v>244</v>
      </c>
      <c r="I31" s="37" t="s">
        <v>239</v>
      </c>
      <c r="J31" s="48" t="s">
        <v>297</v>
      </c>
    </row>
    <row r="32" ht="20.25" customHeight="1" spans="1:10">
      <c r="A32" s="46" t="s">
        <v>216</v>
      </c>
      <c r="B32" s="22" t="s">
        <v>298</v>
      </c>
      <c r="C32" s="22"/>
      <c r="D32" s="22"/>
      <c r="E32" s="22"/>
      <c r="F32" s="22"/>
      <c r="G32" s="22"/>
      <c r="H32" s="22"/>
      <c r="I32" s="22"/>
      <c r="J32" s="22"/>
    </row>
    <row r="33" ht="20.25" customHeight="1" spans="1:10">
      <c r="A33" s="22"/>
      <c r="B33" s="22"/>
      <c r="C33" s="22" t="s">
        <v>234</v>
      </c>
      <c r="D33" s="47" t="s">
        <v>235</v>
      </c>
      <c r="E33" s="48" t="s">
        <v>236</v>
      </c>
      <c r="F33" s="37" t="s">
        <v>237</v>
      </c>
      <c r="G33" s="23" t="s">
        <v>47</v>
      </c>
      <c r="H33" s="37" t="s">
        <v>299</v>
      </c>
      <c r="I33" s="37" t="s">
        <v>239</v>
      </c>
      <c r="J33" s="48" t="s">
        <v>240</v>
      </c>
    </row>
    <row r="34" ht="20.25" customHeight="1" spans="1:10">
      <c r="A34" s="22"/>
      <c r="B34" s="22"/>
      <c r="C34" s="22" t="s">
        <v>234</v>
      </c>
      <c r="D34" s="47" t="s">
        <v>241</v>
      </c>
      <c r="E34" s="48" t="s">
        <v>242</v>
      </c>
      <c r="F34" s="37" t="s">
        <v>237</v>
      </c>
      <c r="G34" s="23" t="s">
        <v>243</v>
      </c>
      <c r="H34" s="37" t="s">
        <v>244</v>
      </c>
      <c r="I34" s="37" t="s">
        <v>239</v>
      </c>
      <c r="J34" s="48" t="s">
        <v>245</v>
      </c>
    </row>
    <row r="35" ht="20.25" customHeight="1" spans="1:10">
      <c r="A35" s="22"/>
      <c r="B35" s="22"/>
      <c r="C35" s="22" t="s">
        <v>234</v>
      </c>
      <c r="D35" s="47" t="s">
        <v>241</v>
      </c>
      <c r="E35" s="48" t="s">
        <v>246</v>
      </c>
      <c r="F35" s="37" t="s">
        <v>237</v>
      </c>
      <c r="G35" s="23" t="s">
        <v>243</v>
      </c>
      <c r="H35" s="37" t="s">
        <v>244</v>
      </c>
      <c r="I35" s="37" t="s">
        <v>239</v>
      </c>
      <c r="J35" s="48" t="s">
        <v>247</v>
      </c>
    </row>
    <row r="36" ht="20.25" customHeight="1" spans="1:10">
      <c r="A36" s="22"/>
      <c r="B36" s="22"/>
      <c r="C36" s="22" t="s">
        <v>248</v>
      </c>
      <c r="D36" s="47" t="s">
        <v>249</v>
      </c>
      <c r="E36" s="48" t="s">
        <v>300</v>
      </c>
      <c r="F36" s="37" t="s">
        <v>237</v>
      </c>
      <c r="G36" s="23" t="s">
        <v>301</v>
      </c>
      <c r="H36" s="37" t="s">
        <v>268</v>
      </c>
      <c r="I36" s="37" t="s">
        <v>269</v>
      </c>
      <c r="J36" s="48" t="s">
        <v>302</v>
      </c>
    </row>
    <row r="37" ht="20.25" customHeight="1" spans="1:10">
      <c r="A37" s="22"/>
      <c r="B37" s="22"/>
      <c r="C37" s="22" t="s">
        <v>253</v>
      </c>
      <c r="D37" s="47" t="s">
        <v>254</v>
      </c>
      <c r="E37" s="48" t="s">
        <v>255</v>
      </c>
      <c r="F37" s="37" t="s">
        <v>251</v>
      </c>
      <c r="G37" s="23" t="s">
        <v>256</v>
      </c>
      <c r="H37" s="37" t="s">
        <v>244</v>
      </c>
      <c r="I37" s="37" t="s">
        <v>239</v>
      </c>
      <c r="J37" s="48" t="s">
        <v>257</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9" scale="56"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杨云春</cp:lastModifiedBy>
  <dcterms:created xsi:type="dcterms:W3CDTF">2025-02-06T07:05:00Z</dcterms:created>
  <dcterms:modified xsi:type="dcterms:W3CDTF">2025-03-06T08:40:06Z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ECE70DD659FF4DD2AE53E4905DBC0115_13</vt:lpwstr>
  </property>
  <property fmtid="{D5CDD505-2E9C-101B-9397-08002B2CF9AE}" pid="3" name="KSOProductBuildVer">
    <vt:lpwstr>2052-12.1.0.17140</vt:lpwstr>
  </property>
</Properties>
</file>