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<sst xmlns="http://schemas.openxmlformats.org/spreadsheetml/2006/main" count="867" uniqueCount="350">
  <si>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</si>
  <si>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</si>
  <si>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</si>
  <si>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</si>
  <si>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</si>
  <si>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</si>
  <si>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</si>
  <si>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</si>
  <si>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</si>
  <si>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</si>
  <si>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</si>
  <si>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</si>
  <si>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</si>
  <si>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</si>
  <si>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</si>
  <si>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</si>
  <si>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</si>
  <si>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</si>
  <si>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</si>
  <si>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</si>
  <si>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</si>
  <si>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</si>
  <si>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</si>
  <si>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</si>
  <si>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</si>
  <si>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</si>
  <si>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</si>
  <si>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</si>
  <si>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</si>
  <si>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</si>
  <si>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</si>
  <si>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</si>
  <si>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</si>
  <si>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</si>
  <si>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</si>
  <si>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</si>
  <si>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</si>
  <si>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</si>
  <si>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</si>
  <si>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</si>
  <si>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</si>
  <si>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</si>
  <si>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</si>
  <si>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</si>
  <si>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</si>
  <si>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</si>
  <si>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</si>
  <si>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</si>
  <si>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</si>
  <si>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</si>
  <si>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</si>
  <si>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</si>
  <si>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</si>
  <si>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</si>
  <si>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</si>
  <si>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360002</t>
  </si>
  <si>
    <t>元江哈尼族彝族傣族自治县公共资源交易中心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</si>
  <si>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</si>
  <si>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</si>
  <si>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</si>
  <si>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</si>
  <si>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</si>
  <si>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</si>
  <si>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</si>
  <si>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</si>
  <si>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</si>
  <si>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</si>
  <si>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</si>
  <si>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</si>
  <si>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</si>
  <si>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</si>
  <si>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</si>
  <si>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</si>
  <si>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20103</t>
  </si>
  <si>
    <t>政府办公厅（室）及相关机构事务</t>
  </si>
  <si>
    <t>2010302</t>
  </si>
  <si>
    <t>一般行政管理事务</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</si>
  <si>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</si>
  <si>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</si>
  <si>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</si>
  <si>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</si>
  <si>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</si>
  <si>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</si>
  <si>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</si>
  <si>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</si>
  <si>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</si>
  <si>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</si>
  <si>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</si>
  <si>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</si>
  <si>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</si>
  <si>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</si>
  <si>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</si>
  <si>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</si>
  <si>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</si>
  <si>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</si>
  <si>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</si>
  <si>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</si>
  <si>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</si>
  <si>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</si>
  <si>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</si>
  <si>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</si>
  <si>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</si>
  <si>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</si>
  <si>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</si>
  <si>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</si>
  <si>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</si>
  <si>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</si>
  <si>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</si>
  <si>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</si>
  <si>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</si>
  <si>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</si>
  <si>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</si>
  <si>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</si>
  <si>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</si>
  <si>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</si>
  <si>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</si>
  <si>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</si>
  <si>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</si>
  <si>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</si>
  <si>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</si>
  <si>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</si>
  <si>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</si>
  <si>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</si>
  <si>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</si>
  <si>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</si>
  <si>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</si>
  <si>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</si>
  <si>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</si>
  <si>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</si>
  <si>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</si>
  <si>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</si>
  <si>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</si>
  <si>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</si>
  <si>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</si>
  <si>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</si>
  <si>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</si>
  <si>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</si>
  <si>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</si>
  <si>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</si>
  <si>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</si>
  <si>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</si>
  <si>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</si>
  <si>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</si>
  <si>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530428210000000016244</t>
  </si>
  <si>
    <t>事业人员支出工资</t>
  </si>
  <si>
    <t>30101</t>
  </si>
  <si>
    <t>基本工资</t>
  </si>
  <si>
    <t>30102</t>
  </si>
  <si>
    <t>津贴补贴</t>
  </si>
  <si>
    <t>30103</t>
  </si>
  <si>
    <t>奖金</t>
  </si>
  <si>
    <t>30107</t>
  </si>
  <si>
    <t>绩效工资</t>
  </si>
  <si>
    <t>530428210000000016245</t>
  </si>
  <si>
    <t>社会保障缴费</t>
  </si>
  <si>
    <t>30112</t>
  </si>
  <si>
    <t>其他社会保障缴费</t>
  </si>
  <si>
    <t>30108</t>
  </si>
  <si>
    <t>机关事业单位基本养老保险缴费</t>
  </si>
  <si>
    <t>30110</t>
  </si>
  <si>
    <t>职工基本医疗保险缴费</t>
  </si>
  <si>
    <t>530428210000000016246</t>
  </si>
  <si>
    <t>30113</t>
  </si>
  <si>
    <t>530428210000000016249</t>
  </si>
  <si>
    <t>工会经费</t>
  </si>
  <si>
    <t>30228</t>
  </si>
  <si>
    <t>530428210000000016250</t>
  </si>
  <si>
    <t>一般公用经费</t>
  </si>
  <si>
    <t>30201</t>
  </si>
  <si>
    <t>办公费</t>
  </si>
  <si>
    <t>30211</t>
  </si>
  <si>
    <t>差旅费</t>
  </si>
  <si>
    <t>30299</t>
  </si>
  <si>
    <t>其他商品和服务支出</t>
  </si>
  <si>
    <t>530428221100000554980</t>
  </si>
  <si>
    <t>30217</t>
  </si>
  <si>
    <t>530428231100001464565</t>
  </si>
  <si>
    <t>福利费</t>
  </si>
  <si>
    <t>30229</t>
  </si>
  <si>
    <t>530428231100001464575</t>
  </si>
  <si>
    <t>奖励性绩效工资</t>
  </si>
  <si>
    <t>530428241100002450052</t>
  </si>
  <si>
    <t>离退休生活补助</t>
  </si>
  <si>
    <t>30305</t>
  </si>
  <si>
    <t>生活补助</t>
  </si>
  <si>
    <t>预算05-1表</t>
  </si>
  <si>
    <t>2025年部门项目支出预算表</t>
  </si>
  <si>
    <t>项目分类</t>
  </si>
  <si>
    <t>项目单位</t>
  </si>
  <si>
    <t>经济科目编码</t>
  </si>
  <si>
    <t>本年拨款</t>
  </si>
  <si>
    <t>其中：本次下达</t>
  </si>
  <si>
    <t>元江县政府集中采购项目评审专项经费</t>
  </si>
  <si>
    <t>313 事业发展类</t>
  </si>
  <si>
    <t>530428221100000256960</t>
  </si>
  <si>
    <t>30226</t>
  </si>
  <si>
    <t>劳务费</t>
  </si>
  <si>
    <t>远程异地评标工位制提质改造项目经费</t>
  </si>
  <si>
    <t>530428241100002425812</t>
  </si>
  <si>
    <t>30213</t>
  </si>
  <si>
    <t>维修（护）费</t>
  </si>
  <si>
    <t>31002</t>
  </si>
  <si>
    <t>办公设备购置</t>
  </si>
  <si>
    <t>31007</t>
  </si>
  <si>
    <t>信息网络及软件购置更新</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</si>
  <si>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</si>
  <si>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</si>
  <si>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</si>
  <si>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</si>
  <si>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</si>
  <si>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</si>
  <si>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</si>
  <si>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</si>
  <si>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</si>
  <si>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</si>
  <si>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</si>
  <si>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</si>
  <si>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改善招标基础设施，提升招标服务水平，满足工程建设、政府采购、产权交易、综合交易等不同类型评标项目交易需求，顺利通过市对县公共资源交易平台整合共享考核。</t>
  </si>
  <si>
    <t>产出指标</t>
  </si>
  <si>
    <t>数量指标</t>
  </si>
  <si>
    <t>购置计划完成率</t>
  </si>
  <si>
    <t>=</t>
  </si>
  <si>
    <t>100</t>
  </si>
  <si>
    <t>%</t>
  </si>
  <si>
    <t>定性指标</t>
  </si>
  <si>
    <t>反映部门购置计划执行情况购置计划执行情况。
购置计划完成率=（实际购置交付装备数量/计划购置交付装备数量）*100%。</t>
  </si>
  <si>
    <t>质量指标</t>
  </si>
  <si>
    <t>验收通过率</t>
  </si>
  <si>
    <t>反映设备购置的产品质量情况。
验收通过率=（通过验收的购置数量/购置总数量）*100%。</t>
  </si>
  <si>
    <t>效益指标</t>
  </si>
  <si>
    <t>社会效益</t>
  </si>
  <si>
    <t>元江县实现双随机远程异地评标常态化</t>
  </si>
  <si>
    <t>推进公共资源交易平台服务标准建设。</t>
  </si>
  <si>
    <t>满意度指标</t>
  </si>
  <si>
    <t>服务对象满意度</t>
  </si>
  <si>
    <t>使用人员满意度</t>
  </si>
  <si>
    <t>90</t>
  </si>
  <si>
    <t>反映服务对象对购置设备的整体满意情况。
使用人员满意度=（对购置设备满意的人数/问卷调查人数）*100%。</t>
  </si>
  <si>
    <t>设备故障整改率</t>
  </si>
  <si>
    <t>确保进场交易项目服务过程中设备故障整改率90%。</t>
  </si>
  <si>
    <t>用于支付历年欠拨及2024年度元江县政府集中采购项目评审专家的劳务报酬。</t>
  </si>
  <si>
    <t>集中采购项目年度完成项目数</t>
  </si>
  <si>
    <t>&gt;=</t>
  </si>
  <si>
    <t>个</t>
  </si>
  <si>
    <t>定量指标</t>
  </si>
  <si>
    <t>反映集中采购项目年度完成情况</t>
  </si>
  <si>
    <t>集中采购项目完成率</t>
  </si>
  <si>
    <t>反映年度组织完成政府集中采购项目完成情况</t>
  </si>
  <si>
    <t>时效指标</t>
  </si>
  <si>
    <t>集中采购项目按时完成评标</t>
  </si>
  <si>
    <t>反映集中采购项目按时完成评标情况</t>
  </si>
  <si>
    <t>经济效益</t>
  </si>
  <si>
    <t>集中采购项目节约采购资金情况</t>
  </si>
  <si>
    <t>反映集中采购项目节约资金情况</t>
  </si>
  <si>
    <t>采购主体对评标服务满意度</t>
  </si>
  <si>
    <t>95</t>
  </si>
  <si>
    <t>反映采购主体对采购项目评标评价情况。</t>
  </si>
  <si>
    <t>预算06表</t>
  </si>
  <si>
    <t>2025年部门政府性基金预算支出预算表</t>
  </si>
  <si>
    <t>政府性基金预算支出</t>
  </si>
  <si>
    <t>备注：元江哈尼族彝族傣族自治县公共资源交易中心无政府性基金预算支出预算，故政府性基金预算支出预算表无数据。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</si>
  <si>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</si>
  <si>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</si>
  <si>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</si>
  <si>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</si>
  <si>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</si>
  <si>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</si>
  <si>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</si>
  <si>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</si>
  <si>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</si>
  <si>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</si>
  <si>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</si>
  <si>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</si>
  <si>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版式软件</t>
  </si>
  <si>
    <t>套</t>
  </si>
  <si>
    <t>1.5P空调</t>
  </si>
  <si>
    <t>台</t>
  </si>
  <si>
    <t>评标室桌子</t>
  </si>
  <si>
    <t>张</t>
  </si>
  <si>
    <t>服务器</t>
  </si>
  <si>
    <t>系统软件</t>
  </si>
  <si>
    <t>办公室沙发</t>
  </si>
  <si>
    <t>组</t>
  </si>
  <si>
    <t>茶几</t>
  </si>
  <si>
    <t>笔记本电脑</t>
  </si>
  <si>
    <t>杀毒软件</t>
  </si>
  <si>
    <t>档案柜</t>
  </si>
  <si>
    <t>流式软件</t>
  </si>
  <si>
    <t>A4纸</t>
  </si>
  <si>
    <t>箱</t>
  </si>
  <si>
    <t>黑白打印复印机</t>
  </si>
  <si>
    <t>打印复印一体机</t>
  </si>
  <si>
    <t>预算08表</t>
  </si>
  <si>
    <t>2025年部门政府购买服务预算表</t>
  </si>
  <si>
    <t>政府购买服务项目</t>
  </si>
  <si>
    <t>政府购买服务目录</t>
  </si>
  <si>
    <t>政府购买服务指导性目录代码</t>
  </si>
  <si>
    <t>备注：元江哈尼族彝族傣族自治县公共资源交易中心无政府购买服务预算，故政务购买服务预算表无数据。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</si>
  <si>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</si>
  <si>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</si>
  <si>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</si>
  <si>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</si>
  <si>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</si>
  <si>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</si>
  <si>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</si>
  <si>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</si>
  <si>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</si>
  <si>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</si>
  <si>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</si>
  <si>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</si>
  <si>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</si>
  <si>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</si>
  <si>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</si>
  <si>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</si>
  <si>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</si>
  <si>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</si>
  <si>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备注：元江哈尼族彝族傣族自治县公共资源交易中心无对下转移支付预算，故对下转移支付预算无数据。</t>
  </si>
  <si>
    <t>预算09-2表</t>
  </si>
  <si>
    <t>2025年对下转移支付绩效目标表</t>
  </si>
  <si>
    <t>备注：元江哈尼族彝族傣族自治县公共资源交易中心无对下转移支付预算，故对下转移支付绩效目标无数据。</t>
  </si>
  <si>
    <t>预算10表</t>
  </si>
  <si>
    <t>2025年新增资产配置表</t>
  </si>
  <si>
    <t>资产类别</t>
  </si>
  <si>
    <t>资产分类代码.名称</t>
  </si>
  <si>
    <t>资产名称</t>
  </si>
  <si>
    <t>财政部门批复数（元）</t>
  </si>
  <si>
    <t>单价</t>
  </si>
  <si>
    <t>金额</t>
  </si>
  <si>
    <t xml:space="preserve">  元江哈尼族彝族傣族自治县公共资源交易中心</t>
  </si>
  <si>
    <t>通用设备</t>
  </si>
  <si>
    <t>A08060301 基础软件</t>
  </si>
  <si>
    <t>A0806030301 通用应用软件</t>
  </si>
  <si>
    <t>A02010104 服务器</t>
  </si>
  <si>
    <t>家具和用具</t>
  </si>
  <si>
    <t>A05010499 其他沙发类</t>
  </si>
  <si>
    <t>A02020400 多功能一体机</t>
  </si>
  <si>
    <t>A02061804 空调机</t>
  </si>
  <si>
    <t>A05010299其他台桌类</t>
  </si>
  <si>
    <t>A05010204 茶几</t>
  </si>
  <si>
    <t>A05010502 文件柜</t>
  </si>
  <si>
    <t>A02010108 便携式计算机</t>
  </si>
  <si>
    <t>A05040101 复印纸</t>
  </si>
  <si>
    <t>预算11表</t>
  </si>
  <si>
    <t>2025年上级补助项目支出预算表</t>
  </si>
  <si>
    <t>上级补助</t>
  </si>
  <si>
    <t>备注：元江哈尼族彝族傣族自治县公共资源交易中心无上级补助项目支出预算，故上级补助项目支出预算表无数据。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</si>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</sst>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 "/>
  </numFmts>
  <fonts count="42">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10"/>
      <name val="宋体"/>
      <charset val="1"/>
    </font>
    <font>
      <sz val="11"/>
      <color rgb="FF000000"/>
      <name val="宋体"/>
      <charset val="134"/>
    </font>
    <font>
      <sz val="9"/>
      <color rgb="FF000000"/>
      <name val="宋体"/>
      <charset val="1"/>
    </font>
    <font>
      <sz val="11"/>
      <color rgb="FF000000"/>
      <name val="宋体"/>
      <charset val="1"/>
    </font>
    <font>
      <sz val="9"/>
      <color theme="1"/>
      <name val="宋体"/>
      <charset val="1"/>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微软雅黑"/>
      <charset val="1"/>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2"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0" applyNumberFormat="0" applyFill="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30" fillId="3" borderId="12" applyNumberFormat="0" applyAlignment="0" applyProtection="0">
      <alignment vertical="center"/>
    </xf>
    <xf numFmtId="0" fontId="31" fillId="4" borderId="13" applyNumberFormat="0" applyAlignment="0" applyProtection="0">
      <alignment vertical="center"/>
    </xf>
    <xf numFmtId="0" fontId="32" fillId="4" borderId="12" applyNumberFormat="0" applyAlignment="0" applyProtection="0">
      <alignment vertical="center"/>
    </xf>
    <xf numFmtId="0" fontId="33" fillId="5" borderId="14" applyNumberFormat="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6" fillId="6" borderId="0" applyNumberFormat="0" applyBorder="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0"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40" fillId="18" borderId="0" applyNumberFormat="0" applyBorder="0" applyAlignment="0" applyProtection="0">
      <alignment vertical="center"/>
    </xf>
    <xf numFmtId="0" fontId="40"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40" fillId="22" borderId="0" applyNumberFormat="0" applyBorder="0" applyAlignment="0" applyProtection="0">
      <alignment vertical="center"/>
    </xf>
    <xf numFmtId="0" fontId="40"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40" fillId="26" borderId="0" applyNumberFormat="0" applyBorder="0" applyAlignment="0" applyProtection="0">
      <alignment vertical="center"/>
    </xf>
    <xf numFmtId="0" fontId="40"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40" fillId="30" borderId="0" applyNumberFormat="0" applyBorder="0" applyAlignment="0" applyProtection="0">
      <alignment vertical="center"/>
    </xf>
    <xf numFmtId="0" fontId="40" fillId="31" borderId="0" applyNumberFormat="0" applyBorder="0" applyAlignment="0" applyProtection="0">
      <alignment vertical="center"/>
    </xf>
    <xf numFmtId="0" fontId="39"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xf numFmtId="0" fontId="41" fillId="0" borderId="0">
      <alignment vertical="top"/>
      <protection locked="0"/>
    </xf>
  </cellStyleXfs>
  <cellXfs count="96">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0" fontId="0" fillId="0" borderId="0" xfId="0" applyFont="1" applyAlignment="1">
      <alignment horizontal="left"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0" fontId="10" fillId="0" borderId="2" xfId="57" applyFont="1" applyFill="1" applyBorder="1" applyAlignment="1" applyProtection="1">
      <alignment horizontal="left" vertical="center"/>
    </xf>
    <xf numFmtId="0" fontId="10" fillId="0" borderId="2" xfId="57" applyFont="1" applyFill="1" applyBorder="1" applyAlignment="1" applyProtection="1">
      <alignment horizontal="center" vertical="center"/>
    </xf>
    <xf numFmtId="0" fontId="10" fillId="0" borderId="2" xfId="57" applyFont="1" applyFill="1" applyBorder="1" applyAlignment="1" applyProtection="1">
      <alignment vertical="center"/>
    </xf>
    <xf numFmtId="181" fontId="10" fillId="0" borderId="2" xfId="57" applyNumberFormat="1" applyFont="1" applyFill="1" applyBorder="1" applyAlignment="1" applyProtection="1">
      <alignment vertical="center"/>
    </xf>
    <xf numFmtId="0" fontId="11" fillId="0" borderId="1" xfId="57" applyFont="1" applyFill="1" applyBorder="1" applyAlignment="1" applyProtection="1">
      <alignment horizontal="center" vertical="center" wrapText="1"/>
    </xf>
    <xf numFmtId="0" fontId="12" fillId="0" borderId="1" xfId="57" applyFont="1" applyFill="1" applyBorder="1" applyAlignment="1" applyProtection="1">
      <alignment horizontal="center" vertical="center"/>
    </xf>
    <xf numFmtId="181" fontId="13" fillId="0" borderId="2" xfId="57" applyNumberFormat="1" applyFont="1" applyFill="1" applyBorder="1" applyAlignment="1" applyProtection="1">
      <alignment horizontal="center" vertical="center"/>
    </xf>
    <xf numFmtId="181" fontId="12" fillId="0" borderId="1" xfId="57" applyNumberFormat="1" applyFont="1" applyFill="1" applyBorder="1" applyAlignment="1" applyProtection="1">
      <alignment horizontal="center" vertical="center"/>
      <protection locked="0"/>
    </xf>
    <xf numFmtId="181" fontId="10" fillId="0" borderId="2" xfId="57" applyNumberFormat="1" applyFont="1" applyFill="1" applyBorder="1" applyAlignment="1" applyProtection="1">
      <alignment horizontal="center" vertical="center"/>
    </xf>
    <xf numFmtId="181" fontId="14" fillId="0" borderId="1" xfId="57" applyNumberFormat="1" applyFont="1" applyFill="1" applyBorder="1" applyAlignment="1" applyProtection="1">
      <alignment horizontal="center" vertical="center"/>
      <protection locked="0"/>
    </xf>
    <xf numFmtId="181" fontId="12" fillId="0" borderId="2" xfId="57" applyNumberFormat="1" applyFont="1" applyFill="1" applyBorder="1" applyAlignment="1" applyProtection="1">
      <alignment horizontal="center" vertical="center"/>
      <protection locked="0"/>
    </xf>
    <xf numFmtId="0" fontId="10" fillId="0" borderId="3" xfId="57" applyFont="1" applyFill="1" applyBorder="1" applyAlignment="1" applyProtection="1">
      <alignment horizontal="left" vertical="center"/>
    </xf>
    <xf numFmtId="0" fontId="11" fillId="0" borderId="4" xfId="57" applyFont="1" applyFill="1" applyBorder="1" applyAlignment="1" applyProtection="1">
      <alignment horizontal="center" vertical="center" wrapText="1"/>
    </xf>
    <xf numFmtId="0" fontId="12" fillId="0" borderId="4" xfId="57" applyFont="1" applyFill="1" applyBorder="1" applyAlignment="1" applyProtection="1">
      <alignment horizontal="center" vertical="center"/>
    </xf>
    <xf numFmtId="181" fontId="10" fillId="0" borderId="3" xfId="57" applyNumberFormat="1" applyFont="1" applyFill="1" applyBorder="1" applyAlignment="1" applyProtection="1">
      <alignment horizontal="center" vertical="center"/>
    </xf>
    <xf numFmtId="181" fontId="12" fillId="0" borderId="3" xfId="57" applyNumberFormat="1" applyFont="1" applyFill="1" applyBorder="1" applyAlignment="1" applyProtection="1">
      <alignment horizontal="center" vertical="center"/>
      <protection locked="0"/>
    </xf>
    <xf numFmtId="0" fontId="11" fillId="0" borderId="2" xfId="57" applyFont="1" applyFill="1" applyBorder="1" applyAlignment="1" applyProtection="1">
      <alignment horizontal="center" vertical="center" wrapText="1"/>
    </xf>
    <xf numFmtId="0" fontId="12" fillId="0" borderId="2" xfId="57" applyFont="1" applyFill="1" applyBorder="1" applyAlignment="1" applyProtection="1">
      <alignment horizontal="center" vertical="center"/>
    </xf>
    <xf numFmtId="49" fontId="9" fillId="0" borderId="0" xfId="50" applyNumberFormat="1" applyFont="1" applyBorder="1" applyAlignment="1">
      <alignment horizontal="center" vertical="center" wrapText="1"/>
    </xf>
    <xf numFmtId="0" fontId="15"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49" fontId="3" fillId="0" borderId="1" xfId="50" applyNumberFormat="1" applyFont="1" applyBorder="1" applyAlignment="1">
      <alignment horizontal="center" vertical="center" wrapText="1"/>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6"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7"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7" fillId="0" borderId="0" xfId="0" applyFont="1" applyAlignment="1">
      <alignment horizontal="center" vertical="center"/>
    </xf>
    <xf numFmtId="0" fontId="8" fillId="0" borderId="0" xfId="0" applyFont="1" applyAlignment="1"/>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9" fillId="0" borderId="0" xfId="0" applyFont="1" applyAlignment="1">
      <alignment horizontal="center" vertical="center"/>
    </xf>
    <xf numFmtId="0" fontId="3" fillId="0" borderId="6" xfId="0" applyFont="1" applyBorder="1" applyAlignment="1">
      <alignment horizontal="left" vertical="center"/>
    </xf>
    <xf numFmtId="0" fontId="16" fillId="0" borderId="6" xfId="0" applyFont="1" applyBorder="1" applyAlignment="1">
      <alignment horizontal="center" vertical="center"/>
    </xf>
    <xf numFmtId="176" fontId="16" fillId="0" borderId="1" xfId="0" applyNumberFormat="1" applyFont="1" applyBorder="1" applyAlignment="1">
      <alignment horizontal="right" vertical="center"/>
    </xf>
    <xf numFmtId="0" fontId="16" fillId="0" borderId="1"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8" fillId="0" borderId="5" xfId="0" applyFont="1" applyBorder="1" applyAlignment="1">
      <alignment horizontal="center" vertical="center"/>
    </xf>
    <xf numFmtId="0" fontId="20" fillId="0" borderId="7" xfId="0" applyFont="1" applyBorder="1" applyAlignment="1">
      <alignment horizontal="center" vertical="center" wrapText="1"/>
    </xf>
    <xf numFmtId="0" fontId="7" fillId="0" borderId="8" xfId="0" applyFont="1" applyBorder="1" applyAlignment="1">
      <alignment horizontal="center" vertical="center"/>
    </xf>
    <xf numFmtId="0" fontId="20" fillId="0" borderId="8" xfId="0" applyFont="1" applyBorder="1" applyAlignment="1">
      <alignment horizontal="center" vertical="center"/>
    </xf>
    <xf numFmtId="0" fontId="16" fillId="0" borderId="6" xfId="0" applyFont="1" applyBorder="1" applyAlignment="1">
      <alignment horizontal="left" vertical="center"/>
    </xf>
    <xf numFmtId="0" fontId="16" fillId="0" borderId="1" xfId="0" applyFont="1" applyBorder="1" applyAlignment="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5" activePane="bottomLeft" state="frozen"/>
      <selection/>
      <selection pane="bottomLeft" activeCell="B23" sqref="B23"/>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"单位名称："&amp;"元江哈尼族彝族傣族自治县公共资源交易中心"</f>
        <v>单位名称：元江哈尼族彝族傣族自治县公共资源交易中心</v>
      </c>
      <c r="B4" s="5"/>
      <c r="C4" s="83"/>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2393857.26</v>
      </c>
      <c r="C8" s="15" t="str">
        <f>"一"&amp;"、"&amp;"一般公共服务支出"</f>
        <v>一、一般公共服务支出</v>
      </c>
      <c r="D8" s="17">
        <v>1958849.12</v>
      </c>
    </row>
    <row r="9" ht="22.5" customHeight="1" spans="1:4">
      <c r="A9" s="15" t="s">
        <v>9</v>
      </c>
      <c r="B9" s="17"/>
      <c r="C9" s="15" t="str">
        <f>"二"&amp;"、"&amp;"社会保障和就业支出"</f>
        <v>二、社会保障和就业支出</v>
      </c>
      <c r="D9" s="17">
        <v>173228.48</v>
      </c>
    </row>
    <row r="10" ht="22.5" customHeight="1" spans="1:4">
      <c r="A10" s="15" t="s">
        <v>10</v>
      </c>
      <c r="B10" s="17"/>
      <c r="C10" s="15" t="str">
        <f>"三"&amp;"、"&amp;"卫生健康支出"</f>
        <v>三、卫生健康支出</v>
      </c>
      <c r="D10" s="17">
        <v>96587.66</v>
      </c>
    </row>
    <row r="11" ht="22.5" customHeight="1" spans="1:4">
      <c r="A11" s="15" t="s">
        <v>11</v>
      </c>
      <c r="B11" s="17"/>
      <c r="C11" s="15" t="str">
        <f>"四"&amp;"、"&amp;"住房保障支出"</f>
        <v>四、住房保障支出</v>
      </c>
      <c r="D11" s="17">
        <v>165192</v>
      </c>
    </row>
    <row r="12" ht="22.5" customHeight="1" spans="1:4">
      <c r="A12" s="15" t="s">
        <v>12</v>
      </c>
      <c r="B12" s="17"/>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84" t="s">
        <v>16</v>
      </c>
      <c r="B16" s="17"/>
      <c r="C16" s="87"/>
      <c r="D16" s="17"/>
    </row>
    <row r="17" ht="22.5" customHeight="1" spans="1:4">
      <c r="A17" s="84" t="s">
        <v>17</v>
      </c>
      <c r="B17" s="17"/>
      <c r="C17" s="87"/>
      <c r="D17" s="17"/>
    </row>
    <row r="18" ht="22.5" customHeight="1" spans="1:4">
      <c r="A18" s="84"/>
      <c r="B18" s="17"/>
      <c r="C18" s="87"/>
      <c r="D18" s="17"/>
    </row>
    <row r="19" ht="22.5" customHeight="1" spans="1:4">
      <c r="A19" s="85" t="s">
        <v>18</v>
      </c>
      <c r="B19" s="86">
        <v>2393857.26</v>
      </c>
      <c r="C19" s="87" t="s">
        <v>19</v>
      </c>
      <c r="D19" s="86">
        <v>2393857.26</v>
      </c>
    </row>
    <row r="20" ht="22.5" customHeight="1" spans="1:4">
      <c r="A20" s="94" t="s">
        <v>20</v>
      </c>
      <c r="B20" s="17"/>
      <c r="C20" s="95" t="s">
        <v>21</v>
      </c>
      <c r="D20" s="66"/>
    </row>
    <row r="21" ht="22.5" customHeight="1" spans="1:4">
      <c r="A21" s="84" t="s">
        <v>22</v>
      </c>
      <c r="B21" s="86"/>
      <c r="C21" s="84" t="s">
        <v>22</v>
      </c>
      <c r="D21" s="86"/>
    </row>
    <row r="22" ht="22.5" customHeight="1" spans="1:4">
      <c r="A22" s="84" t="s">
        <v>23</v>
      </c>
      <c r="B22" s="86"/>
      <c r="C22" s="84" t="s">
        <v>24</v>
      </c>
      <c r="D22" s="86"/>
    </row>
    <row r="23" ht="22.5" customHeight="1" spans="1:4">
      <c r="A23" s="85" t="s">
        <v>25</v>
      </c>
      <c r="B23" s="86">
        <v>2393857.26</v>
      </c>
      <c r="C23" s="87" t="s">
        <v>26</v>
      </c>
      <c r="D23" s="86">
        <v>2393857.26</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E20" sqref="E20"/>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61" t="s">
        <v>257</v>
      </c>
    </row>
    <row r="3" ht="37.5" customHeight="1" spans="1:6">
      <c r="A3" s="4" t="s">
        <v>258</v>
      </c>
      <c r="B3" s="4"/>
      <c r="C3" s="4"/>
      <c r="D3" s="4"/>
      <c r="E3" s="4"/>
      <c r="F3" s="4"/>
    </row>
    <row r="4" ht="18.75" customHeight="1" spans="1:6">
      <c r="A4" s="62" t="str">
        <f>"单位名称："&amp;"元江哈尼族彝族傣族自治县公共资源交易中心"</f>
        <v>单位名称：元江哈尼族彝族傣族自治县公共资源交易中心</v>
      </c>
      <c r="B4" s="62"/>
      <c r="C4" s="62"/>
      <c r="D4" s="63"/>
      <c r="E4" s="63"/>
      <c r="F4" s="64" t="s">
        <v>29</v>
      </c>
    </row>
    <row r="5" ht="18.75" customHeight="1" spans="1:6">
      <c r="A5" s="13" t="s">
        <v>127</v>
      </c>
      <c r="B5" s="13" t="s">
        <v>59</v>
      </c>
      <c r="C5" s="13" t="s">
        <v>60</v>
      </c>
      <c r="D5" s="47" t="s">
        <v>259</v>
      </c>
      <c r="E5" s="47"/>
      <c r="F5" s="47"/>
    </row>
    <row r="6" ht="18.75" customHeight="1" spans="1:6">
      <c r="A6" s="13" t="s">
        <v>59</v>
      </c>
      <c r="B6" s="13" t="s">
        <v>59</v>
      </c>
      <c r="C6" s="13" t="s">
        <v>60</v>
      </c>
      <c r="D6" s="47" t="s">
        <v>34</v>
      </c>
      <c r="E6" s="47" t="s">
        <v>63</v>
      </c>
      <c r="F6" s="47" t="s">
        <v>64</v>
      </c>
    </row>
    <row r="7" ht="18.75" customHeight="1" spans="1:6">
      <c r="A7" s="14" t="s">
        <v>46</v>
      </c>
      <c r="B7" s="14"/>
      <c r="C7" s="14" t="s">
        <v>47</v>
      </c>
      <c r="D7" s="14" t="s">
        <v>49</v>
      </c>
      <c r="E7" s="14" t="s">
        <v>50</v>
      </c>
      <c r="F7" s="14" t="s">
        <v>51</v>
      </c>
    </row>
    <row r="8" ht="20.25" customHeight="1" spans="1:6">
      <c r="A8" s="16"/>
      <c r="B8" s="16"/>
      <c r="C8" s="16"/>
      <c r="D8" s="17"/>
      <c r="E8" s="17"/>
      <c r="F8" s="17"/>
    </row>
    <row r="9" ht="20.25" customHeight="1" spans="1:6">
      <c r="A9" s="65" t="s">
        <v>99</v>
      </c>
      <c r="B9" s="65"/>
      <c r="C9" s="65"/>
      <c r="D9" s="66"/>
      <c r="E9" s="66"/>
      <c r="F9" s="66"/>
    </row>
    <row r="10" customHeight="1" spans="1:6">
      <c r="A10" s="19" t="s">
        <v>260</v>
      </c>
      <c r="B10" s="19"/>
      <c r="C10" s="19"/>
      <c r="D10" s="19"/>
      <c r="E10" s="19"/>
      <c r="F10" s="19"/>
    </row>
  </sheetData>
  <mergeCells count="8">
    <mergeCell ref="A3:F3"/>
    <mergeCell ref="A4:C4"/>
    <mergeCell ref="D5:F5"/>
    <mergeCell ref="A9:C9"/>
    <mergeCell ref="A10:F10"/>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4"/>
  <sheetViews>
    <sheetView showZeros="0" workbookViewId="0">
      <pane ySplit="1" topLeftCell="A2" activePane="bottomLeft" state="frozen"/>
      <selection/>
      <selection pane="bottomLeft" activeCell="F24" sqref="F24"/>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49"/>
      <c r="B1" s="49"/>
      <c r="C1" s="49"/>
      <c r="D1" s="49"/>
      <c r="E1" s="49"/>
      <c r="F1" s="49"/>
      <c r="G1" s="49"/>
      <c r="H1" s="49"/>
      <c r="I1" s="49"/>
      <c r="J1" s="49"/>
      <c r="K1" s="49"/>
      <c r="L1" s="49"/>
      <c r="M1" s="49"/>
      <c r="N1" s="49"/>
      <c r="O1" s="49"/>
      <c r="P1" s="49"/>
      <c r="Q1" s="49"/>
    </row>
    <row r="2" customHeight="1" spans="1:17">
      <c r="A2" s="55"/>
      <c r="B2" s="55"/>
      <c r="C2" s="55"/>
      <c r="D2" s="55"/>
      <c r="E2" s="55"/>
      <c r="F2" s="55"/>
      <c r="G2" s="55"/>
      <c r="H2" s="55"/>
      <c r="I2" s="55"/>
      <c r="J2" s="55"/>
      <c r="K2" s="55"/>
      <c r="L2" s="55"/>
      <c r="M2" s="55"/>
      <c r="N2" s="55"/>
      <c r="O2" s="55"/>
      <c r="P2" s="55"/>
      <c r="Q2" s="21" t="s">
        <v>261</v>
      </c>
    </row>
    <row r="3" ht="45" customHeight="1" spans="1:17">
      <c r="A3" s="50" t="s">
        <v>262</v>
      </c>
      <c r="B3" s="50"/>
      <c r="C3" s="50"/>
      <c r="D3" s="50"/>
      <c r="E3" s="50"/>
      <c r="F3" s="50"/>
      <c r="G3" s="50"/>
      <c r="H3" s="50"/>
      <c r="I3" s="50"/>
      <c r="J3" s="50"/>
      <c r="K3" s="50"/>
      <c r="L3" s="50"/>
      <c r="M3" s="50"/>
      <c r="N3" s="59"/>
      <c r="O3" s="59"/>
      <c r="P3" s="59"/>
      <c r="Q3" s="59"/>
    </row>
    <row r="4" ht="20.25" customHeight="1" spans="1:17">
      <c r="A4" s="20" t="str">
        <f>"单位名称："&amp;"元江哈尼族彝族傣族自治县公共资源交易中心"</f>
        <v>单位名称：元江哈尼族彝族傣族自治县公共资源交易中心</v>
      </c>
      <c r="B4" s="20"/>
      <c r="C4" s="20"/>
      <c r="D4" s="20"/>
      <c r="E4" s="20"/>
      <c r="F4" s="20"/>
      <c r="G4" s="20"/>
      <c r="H4" s="20"/>
      <c r="I4" s="20"/>
      <c r="J4" s="20"/>
      <c r="K4" s="20"/>
      <c r="L4" s="20"/>
      <c r="M4" s="20"/>
      <c r="N4" s="20"/>
      <c r="O4" s="20"/>
      <c r="P4" s="20"/>
      <c r="Q4" s="21" t="s">
        <v>29</v>
      </c>
    </row>
    <row r="5" ht="20.25" customHeight="1" spans="1:17">
      <c r="A5" s="23" t="s">
        <v>263</v>
      </c>
      <c r="B5" s="23" t="s">
        <v>264</v>
      </c>
      <c r="C5" s="23" t="s">
        <v>265</v>
      </c>
      <c r="D5" s="23" t="s">
        <v>266</v>
      </c>
      <c r="E5" s="23" t="s">
        <v>267</v>
      </c>
      <c r="F5" s="23" t="s">
        <v>268</v>
      </c>
      <c r="G5" s="23" t="s">
        <v>134</v>
      </c>
      <c r="H5" s="23"/>
      <c r="I5" s="23"/>
      <c r="J5" s="23"/>
      <c r="K5" s="23"/>
      <c r="L5" s="23"/>
      <c r="M5" s="23"/>
      <c r="N5" s="23"/>
      <c r="O5" s="23"/>
      <c r="P5" s="23"/>
      <c r="Q5" s="23"/>
    </row>
    <row r="6" ht="20.25" customHeight="1" spans="1:17">
      <c r="A6" s="23" t="s">
        <v>269</v>
      </c>
      <c r="B6" s="23" t="s">
        <v>264</v>
      </c>
      <c r="C6" s="23" t="s">
        <v>265</v>
      </c>
      <c r="D6" s="23" t="s">
        <v>266</v>
      </c>
      <c r="E6" s="23" t="s">
        <v>267</v>
      </c>
      <c r="F6" s="23" t="s">
        <v>268</v>
      </c>
      <c r="G6" s="23" t="s">
        <v>32</v>
      </c>
      <c r="H6" s="23" t="s">
        <v>35</v>
      </c>
      <c r="I6" s="23" t="s">
        <v>270</v>
      </c>
      <c r="J6" s="23" t="s">
        <v>271</v>
      </c>
      <c r="K6" s="23" t="s">
        <v>38</v>
      </c>
      <c r="L6" s="23" t="s">
        <v>272</v>
      </c>
      <c r="M6" s="23" t="s">
        <v>62</v>
      </c>
      <c r="N6" s="23"/>
      <c r="O6" s="23"/>
      <c r="P6" s="23"/>
      <c r="Q6" s="23"/>
    </row>
    <row r="7" ht="32.4" customHeight="1" spans="1:17">
      <c r="A7" s="23"/>
      <c r="B7" s="23"/>
      <c r="C7" s="23"/>
      <c r="D7" s="23"/>
      <c r="E7" s="23"/>
      <c r="F7" s="23"/>
      <c r="G7" s="23"/>
      <c r="H7" s="23" t="s">
        <v>34</v>
      </c>
      <c r="I7" s="23"/>
      <c r="J7" s="23"/>
      <c r="K7" s="23"/>
      <c r="L7" s="23" t="s">
        <v>34</v>
      </c>
      <c r="M7" s="23" t="s">
        <v>41</v>
      </c>
      <c r="N7" s="23" t="s">
        <v>42</v>
      </c>
      <c r="O7" s="60" t="s">
        <v>43</v>
      </c>
      <c r="P7" s="60" t="s">
        <v>44</v>
      </c>
      <c r="Q7" s="60" t="s">
        <v>45</v>
      </c>
    </row>
    <row r="8" ht="20.25" customHeight="1" spans="1:17">
      <c r="A8" s="52">
        <v>1</v>
      </c>
      <c r="B8" s="52">
        <v>2</v>
      </c>
      <c r="C8" s="52">
        <v>3</v>
      </c>
      <c r="D8" s="52">
        <v>4</v>
      </c>
      <c r="E8" s="52">
        <v>5</v>
      </c>
      <c r="F8" s="52">
        <v>6</v>
      </c>
      <c r="G8" s="52">
        <v>7</v>
      </c>
      <c r="H8" s="52">
        <v>8</v>
      </c>
      <c r="I8" s="52">
        <v>9</v>
      </c>
      <c r="J8" s="52">
        <v>10</v>
      </c>
      <c r="K8" s="52">
        <v>11</v>
      </c>
      <c r="L8" s="52">
        <v>12</v>
      </c>
      <c r="M8" s="52">
        <v>13</v>
      </c>
      <c r="N8" s="52">
        <v>14</v>
      </c>
      <c r="O8" s="52">
        <v>15</v>
      </c>
      <c r="P8" s="52">
        <v>16</v>
      </c>
      <c r="Q8" s="52">
        <v>17</v>
      </c>
    </row>
    <row r="9" ht="20.25" customHeight="1" spans="1:17">
      <c r="A9" s="56" t="s">
        <v>197</v>
      </c>
      <c r="B9" s="45"/>
      <c r="C9" s="45"/>
      <c r="D9" s="57"/>
      <c r="E9" s="57"/>
      <c r="F9" s="57">
        <v>105770</v>
      </c>
      <c r="G9" s="57">
        <v>105770</v>
      </c>
      <c r="H9" s="57">
        <v>105770</v>
      </c>
      <c r="I9" s="57"/>
      <c r="J9" s="53"/>
      <c r="K9" s="53"/>
      <c r="L9" s="57"/>
      <c r="M9" s="57"/>
      <c r="N9" s="57"/>
      <c r="O9" s="57"/>
      <c r="P9" s="57"/>
      <c r="Q9" s="57"/>
    </row>
    <row r="10" ht="20.25" customHeight="1" spans="1:17">
      <c r="A10" s="45"/>
      <c r="B10" s="45" t="s">
        <v>273</v>
      </c>
      <c r="C10" s="45" t="str">
        <f t="shared" ref="C10:C20" si="0">"A08060301"&amp;"  "&amp;"基础软件"</f>
        <v>A08060301  基础软件</v>
      </c>
      <c r="D10" s="58" t="s">
        <v>274</v>
      </c>
      <c r="E10" s="48">
        <v>1</v>
      </c>
      <c r="F10" s="57">
        <v>830</v>
      </c>
      <c r="G10" s="57">
        <v>830</v>
      </c>
      <c r="H10" s="53">
        <v>830</v>
      </c>
      <c r="I10" s="53"/>
      <c r="J10" s="53"/>
      <c r="K10" s="53"/>
      <c r="L10" s="57"/>
      <c r="M10" s="57"/>
      <c r="N10" s="57"/>
      <c r="O10" s="57"/>
      <c r="P10" s="57"/>
      <c r="Q10" s="57"/>
    </row>
    <row r="11" ht="20.25" customHeight="1" spans="1:17">
      <c r="A11" s="45"/>
      <c r="B11" s="45" t="s">
        <v>275</v>
      </c>
      <c r="C11" s="45" t="str">
        <f>"A02061804"&amp;"  "&amp;"空调机"</f>
        <v>A02061804  空调机</v>
      </c>
      <c r="D11" s="58" t="s">
        <v>276</v>
      </c>
      <c r="E11" s="48">
        <v>4</v>
      </c>
      <c r="F11" s="57">
        <v>13120</v>
      </c>
      <c r="G11" s="57">
        <v>13120</v>
      </c>
      <c r="H11" s="53">
        <v>13120</v>
      </c>
      <c r="I11" s="53"/>
      <c r="J11" s="53"/>
      <c r="K11" s="53"/>
      <c r="L11" s="57"/>
      <c r="M11" s="57"/>
      <c r="N11" s="57"/>
      <c r="O11" s="57"/>
      <c r="P11" s="57"/>
      <c r="Q11" s="57"/>
    </row>
    <row r="12" ht="20.25" customHeight="1" spans="1:17">
      <c r="A12" s="45"/>
      <c r="B12" s="45" t="s">
        <v>277</v>
      </c>
      <c r="C12" s="45" t="str">
        <f>"A05010299"&amp;"  "&amp;"其他台、桌类"</f>
        <v>A05010299  其他台、桌类</v>
      </c>
      <c r="D12" s="58" t="s">
        <v>278</v>
      </c>
      <c r="E12" s="48">
        <v>5</v>
      </c>
      <c r="F12" s="57">
        <v>7500</v>
      </c>
      <c r="G12" s="57">
        <v>7500</v>
      </c>
      <c r="H12" s="53">
        <v>7500</v>
      </c>
      <c r="I12" s="53"/>
      <c r="J12" s="53"/>
      <c r="K12" s="53"/>
      <c r="L12" s="57"/>
      <c r="M12" s="57"/>
      <c r="N12" s="57"/>
      <c r="O12" s="57"/>
      <c r="P12" s="57"/>
      <c r="Q12" s="57"/>
    </row>
    <row r="13" ht="20.25" customHeight="1" spans="1:17">
      <c r="A13" s="45"/>
      <c r="B13" s="45" t="s">
        <v>279</v>
      </c>
      <c r="C13" s="45" t="str">
        <f>"A02010104"&amp;"  "&amp;"服务器"</f>
        <v>A02010104  服务器</v>
      </c>
      <c r="D13" s="58" t="s">
        <v>276</v>
      </c>
      <c r="E13" s="48">
        <v>1</v>
      </c>
      <c r="F13" s="57">
        <v>28500</v>
      </c>
      <c r="G13" s="57">
        <v>28500</v>
      </c>
      <c r="H13" s="53">
        <v>28500</v>
      </c>
      <c r="I13" s="53"/>
      <c r="J13" s="53"/>
      <c r="K13" s="53"/>
      <c r="L13" s="57"/>
      <c r="M13" s="57"/>
      <c r="N13" s="57"/>
      <c r="O13" s="57"/>
      <c r="P13" s="57"/>
      <c r="Q13" s="57"/>
    </row>
    <row r="14" ht="20.25" customHeight="1" spans="1:17">
      <c r="A14" s="45"/>
      <c r="B14" s="45" t="s">
        <v>280</v>
      </c>
      <c r="C14" s="45" t="str">
        <f t="shared" si="0"/>
        <v>A08060301  基础软件</v>
      </c>
      <c r="D14" s="58" t="s">
        <v>274</v>
      </c>
      <c r="E14" s="48">
        <v>1</v>
      </c>
      <c r="F14" s="57">
        <v>930</v>
      </c>
      <c r="G14" s="57">
        <v>930</v>
      </c>
      <c r="H14" s="53">
        <v>930</v>
      </c>
      <c r="I14" s="53"/>
      <c r="J14" s="53"/>
      <c r="K14" s="53"/>
      <c r="L14" s="57"/>
      <c r="M14" s="57"/>
      <c r="N14" s="57"/>
      <c r="O14" s="57"/>
      <c r="P14" s="57"/>
      <c r="Q14" s="57"/>
    </row>
    <row r="15" ht="20.25" customHeight="1" spans="1:17">
      <c r="A15" s="45"/>
      <c r="B15" s="45" t="s">
        <v>281</v>
      </c>
      <c r="C15" s="45" t="str">
        <f>"A05010499"&amp;"  "&amp;"其他沙发类"</f>
        <v>A05010499  其他沙发类</v>
      </c>
      <c r="D15" s="58" t="s">
        <v>282</v>
      </c>
      <c r="E15" s="48">
        <v>5</v>
      </c>
      <c r="F15" s="57">
        <v>9900</v>
      </c>
      <c r="G15" s="57">
        <v>9900</v>
      </c>
      <c r="H15" s="53">
        <v>9900</v>
      </c>
      <c r="I15" s="53"/>
      <c r="J15" s="53"/>
      <c r="K15" s="53"/>
      <c r="L15" s="57"/>
      <c r="M15" s="57"/>
      <c r="N15" s="57"/>
      <c r="O15" s="57"/>
      <c r="P15" s="57"/>
      <c r="Q15" s="57"/>
    </row>
    <row r="16" ht="20.25" customHeight="1" spans="1:17">
      <c r="A16" s="45"/>
      <c r="B16" s="45" t="s">
        <v>283</v>
      </c>
      <c r="C16" s="45" t="str">
        <f>"A05010204"&amp;"  "&amp;"茶几"</f>
        <v>A05010204  茶几</v>
      </c>
      <c r="D16" s="58" t="s">
        <v>243</v>
      </c>
      <c r="E16" s="48">
        <v>2</v>
      </c>
      <c r="F16" s="57">
        <v>1400</v>
      </c>
      <c r="G16" s="57">
        <v>1400</v>
      </c>
      <c r="H16" s="53">
        <v>1400</v>
      </c>
      <c r="I16" s="53"/>
      <c r="J16" s="53"/>
      <c r="K16" s="53"/>
      <c r="L16" s="57"/>
      <c r="M16" s="57"/>
      <c r="N16" s="57"/>
      <c r="O16" s="57"/>
      <c r="P16" s="57"/>
      <c r="Q16" s="57"/>
    </row>
    <row r="17" ht="20.25" customHeight="1" spans="1:17">
      <c r="A17" s="45"/>
      <c r="B17" s="45" t="s">
        <v>284</v>
      </c>
      <c r="C17" s="45" t="str">
        <f>"A02010108"&amp;"  "&amp;"便携式计算机"</f>
        <v>A02010108  便携式计算机</v>
      </c>
      <c r="D17" s="58" t="s">
        <v>276</v>
      </c>
      <c r="E17" s="48">
        <v>1</v>
      </c>
      <c r="F17" s="57">
        <v>6000</v>
      </c>
      <c r="G17" s="57">
        <v>6000</v>
      </c>
      <c r="H17" s="53">
        <v>6000</v>
      </c>
      <c r="I17" s="53"/>
      <c r="J17" s="53"/>
      <c r="K17" s="53"/>
      <c r="L17" s="57"/>
      <c r="M17" s="57"/>
      <c r="N17" s="57"/>
      <c r="O17" s="57"/>
      <c r="P17" s="57"/>
      <c r="Q17" s="57"/>
    </row>
    <row r="18" ht="20.25" customHeight="1" spans="1:17">
      <c r="A18" s="45"/>
      <c r="B18" s="45" t="s">
        <v>285</v>
      </c>
      <c r="C18" s="45" t="str">
        <f t="shared" si="0"/>
        <v>A08060301  基础软件</v>
      </c>
      <c r="D18" s="58" t="s">
        <v>274</v>
      </c>
      <c r="E18" s="48">
        <v>1</v>
      </c>
      <c r="F18" s="57">
        <v>960</v>
      </c>
      <c r="G18" s="57">
        <v>960</v>
      </c>
      <c r="H18" s="53">
        <v>960</v>
      </c>
      <c r="I18" s="53"/>
      <c r="J18" s="53"/>
      <c r="K18" s="53"/>
      <c r="L18" s="57"/>
      <c r="M18" s="57"/>
      <c r="N18" s="57"/>
      <c r="O18" s="57"/>
      <c r="P18" s="57"/>
      <c r="Q18" s="57"/>
    </row>
    <row r="19" ht="20.25" customHeight="1" spans="1:17">
      <c r="A19" s="45"/>
      <c r="B19" s="45" t="s">
        <v>286</v>
      </c>
      <c r="C19" s="45" t="str">
        <f>"A05010502"&amp;"  "&amp;"文件柜"</f>
        <v>A05010502  文件柜</v>
      </c>
      <c r="D19" s="58" t="s">
        <v>282</v>
      </c>
      <c r="E19" s="48">
        <v>8</v>
      </c>
      <c r="F19" s="57">
        <v>8000</v>
      </c>
      <c r="G19" s="57">
        <v>8000</v>
      </c>
      <c r="H19" s="53">
        <v>8000</v>
      </c>
      <c r="I19" s="53"/>
      <c r="J19" s="53"/>
      <c r="K19" s="53"/>
      <c r="L19" s="57"/>
      <c r="M19" s="57"/>
      <c r="N19" s="57"/>
      <c r="O19" s="57"/>
      <c r="P19" s="57"/>
      <c r="Q19" s="57"/>
    </row>
    <row r="20" ht="20.25" customHeight="1" spans="1:17">
      <c r="A20" s="45"/>
      <c r="B20" s="45" t="s">
        <v>287</v>
      </c>
      <c r="C20" s="45" t="str">
        <f t="shared" si="0"/>
        <v>A08060301  基础软件</v>
      </c>
      <c r="D20" s="58" t="s">
        <v>274</v>
      </c>
      <c r="E20" s="48">
        <v>1</v>
      </c>
      <c r="F20" s="57">
        <v>930</v>
      </c>
      <c r="G20" s="57">
        <v>930</v>
      </c>
      <c r="H20" s="53">
        <v>930</v>
      </c>
      <c r="I20" s="53"/>
      <c r="J20" s="53"/>
      <c r="K20" s="53"/>
      <c r="L20" s="57"/>
      <c r="M20" s="57"/>
      <c r="N20" s="57"/>
      <c r="O20" s="57"/>
      <c r="P20" s="57"/>
      <c r="Q20" s="57"/>
    </row>
    <row r="21" ht="20.25" customHeight="1" spans="1:17">
      <c r="A21" s="45"/>
      <c r="B21" s="45" t="s">
        <v>288</v>
      </c>
      <c r="C21" s="45" t="str">
        <f>"A05040101"&amp;"  "&amp;"复印纸"</f>
        <v>A05040101  复印纸</v>
      </c>
      <c r="D21" s="58" t="s">
        <v>289</v>
      </c>
      <c r="E21" s="48">
        <v>25</v>
      </c>
      <c r="F21" s="57">
        <v>4500</v>
      </c>
      <c r="G21" s="57">
        <v>4500</v>
      </c>
      <c r="H21" s="53">
        <v>4500</v>
      </c>
      <c r="I21" s="53"/>
      <c r="J21" s="53"/>
      <c r="K21" s="53"/>
      <c r="L21" s="57"/>
      <c r="M21" s="57"/>
      <c r="N21" s="57"/>
      <c r="O21" s="57"/>
      <c r="P21" s="57"/>
      <c r="Q21" s="57"/>
    </row>
    <row r="22" ht="20.25" customHeight="1" spans="1:17">
      <c r="A22" s="45"/>
      <c r="B22" s="45" t="s">
        <v>290</v>
      </c>
      <c r="C22" s="45" t="str">
        <f t="shared" ref="C22:C23" si="1">"A02020400"&amp;"  "&amp;"多功能一体机"</f>
        <v>A02020400  多功能一体机</v>
      </c>
      <c r="D22" s="58" t="s">
        <v>276</v>
      </c>
      <c r="E22" s="48">
        <v>1</v>
      </c>
      <c r="F22" s="57">
        <v>20000</v>
      </c>
      <c r="G22" s="57">
        <v>20000</v>
      </c>
      <c r="H22" s="53">
        <v>20000</v>
      </c>
      <c r="I22" s="53"/>
      <c r="J22" s="53"/>
      <c r="K22" s="53"/>
      <c r="L22" s="57"/>
      <c r="M22" s="57"/>
      <c r="N22" s="57"/>
      <c r="O22" s="57"/>
      <c r="P22" s="57"/>
      <c r="Q22" s="57"/>
    </row>
    <row r="23" ht="20.25" customHeight="1" spans="1:17">
      <c r="A23" s="45"/>
      <c r="B23" s="45" t="s">
        <v>291</v>
      </c>
      <c r="C23" s="45" t="str">
        <f t="shared" si="1"/>
        <v>A02020400  多功能一体机</v>
      </c>
      <c r="D23" s="58" t="s">
        <v>276</v>
      </c>
      <c r="E23" s="48">
        <v>1</v>
      </c>
      <c r="F23" s="57">
        <v>3200</v>
      </c>
      <c r="G23" s="57">
        <v>3200</v>
      </c>
      <c r="H23" s="53">
        <v>3200</v>
      </c>
      <c r="I23" s="53"/>
      <c r="J23" s="53"/>
      <c r="K23" s="53"/>
      <c r="L23" s="57"/>
      <c r="M23" s="57"/>
      <c r="N23" s="57"/>
      <c r="O23" s="57"/>
      <c r="P23" s="57"/>
      <c r="Q23" s="57"/>
    </row>
    <row r="24" ht="20.25" customHeight="1" spans="1:17">
      <c r="A24" s="48" t="s">
        <v>32</v>
      </c>
      <c r="B24" s="48"/>
      <c r="C24" s="48"/>
      <c r="D24" s="58"/>
      <c r="E24" s="58"/>
      <c r="F24" s="57">
        <v>105770</v>
      </c>
      <c r="G24" s="57">
        <v>105770</v>
      </c>
      <c r="H24" s="57">
        <v>105770</v>
      </c>
      <c r="I24" s="57"/>
      <c r="J24" s="57"/>
      <c r="K24" s="57"/>
      <c r="L24" s="57"/>
      <c r="M24" s="57"/>
      <c r="N24" s="57"/>
      <c r="O24" s="57"/>
      <c r="P24" s="57"/>
      <c r="Q24" s="57"/>
    </row>
  </sheetData>
  <mergeCells count="17">
    <mergeCell ref="A2:M2"/>
    <mergeCell ref="A3:Q3"/>
    <mergeCell ref="A4:M4"/>
    <mergeCell ref="G5:Q5"/>
    <mergeCell ref="L6:Q6"/>
    <mergeCell ref="A24:E24"/>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C21" sqref="C21"/>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49"/>
      <c r="B1" s="49"/>
      <c r="C1" s="49"/>
      <c r="D1" s="49"/>
      <c r="E1" s="49"/>
      <c r="F1" s="49"/>
      <c r="G1" s="49"/>
      <c r="H1" s="49"/>
      <c r="I1" s="49"/>
      <c r="J1" s="49"/>
      <c r="K1" s="49"/>
      <c r="L1" s="49"/>
      <c r="M1" s="49"/>
      <c r="N1" s="49"/>
    </row>
    <row r="2" customHeight="1" spans="1:14">
      <c r="A2" s="21"/>
      <c r="B2" s="21"/>
      <c r="C2" s="21"/>
      <c r="D2" s="21"/>
      <c r="E2" s="21"/>
      <c r="F2" s="21"/>
      <c r="G2" s="21"/>
      <c r="H2" s="21"/>
      <c r="I2" s="21"/>
      <c r="J2" s="21"/>
      <c r="K2" s="21"/>
      <c r="L2" s="21"/>
      <c r="M2" s="21"/>
      <c r="N2" s="21" t="s">
        <v>292</v>
      </c>
    </row>
    <row r="3" ht="45" customHeight="1" spans="1:14">
      <c r="A3" s="50" t="s">
        <v>293</v>
      </c>
      <c r="B3" s="50"/>
      <c r="C3" s="50"/>
      <c r="D3" s="50"/>
      <c r="E3" s="50"/>
      <c r="F3" s="50"/>
      <c r="G3" s="50"/>
      <c r="H3" s="50"/>
      <c r="I3" s="50"/>
      <c r="J3" s="50"/>
      <c r="K3" s="50"/>
      <c r="L3" s="50"/>
      <c r="M3" s="50"/>
      <c r="N3" s="50"/>
    </row>
    <row r="4" ht="20.25" customHeight="1" spans="1:14">
      <c r="A4" s="20" t="str">
        <f>"单位名称："&amp;"元江哈尼族彝族傣族自治县公共资源交易中心"</f>
        <v>单位名称：元江哈尼族彝族傣族自治县公共资源交易中心</v>
      </c>
      <c r="B4" s="20"/>
      <c r="C4" s="20"/>
      <c r="D4" s="20"/>
      <c r="E4" s="20"/>
      <c r="F4" s="20"/>
      <c r="G4" s="20"/>
      <c r="H4" s="20"/>
      <c r="I4" s="21"/>
      <c r="J4" s="21"/>
      <c r="K4" s="21"/>
      <c r="L4" s="21"/>
      <c r="M4" s="21"/>
      <c r="N4" s="21" t="s">
        <v>29</v>
      </c>
    </row>
    <row r="5" ht="27.15" customHeight="1" spans="1:14">
      <c r="A5" s="51" t="s">
        <v>263</v>
      </c>
      <c r="B5" s="51" t="s">
        <v>294</v>
      </c>
      <c r="C5" s="51" t="s">
        <v>295</v>
      </c>
      <c r="D5" s="51" t="s">
        <v>134</v>
      </c>
      <c r="E5" s="51"/>
      <c r="F5" s="51"/>
      <c r="G5" s="51"/>
      <c r="H5" s="51"/>
      <c r="I5" s="51"/>
      <c r="J5" s="51"/>
      <c r="K5" s="51"/>
      <c r="L5" s="51"/>
      <c r="M5" s="51"/>
      <c r="N5" s="51"/>
    </row>
    <row r="6" ht="23.4" customHeight="1" spans="1:14">
      <c r="A6" s="51" t="s">
        <v>269</v>
      </c>
      <c r="B6" s="51"/>
      <c r="C6" s="51" t="s">
        <v>296</v>
      </c>
      <c r="D6" s="51" t="s">
        <v>32</v>
      </c>
      <c r="E6" s="51" t="s">
        <v>35</v>
      </c>
      <c r="F6" s="51" t="s">
        <v>270</v>
      </c>
      <c r="G6" s="51" t="s">
        <v>271</v>
      </c>
      <c r="H6" s="51" t="s">
        <v>38</v>
      </c>
      <c r="I6" s="51" t="s">
        <v>272</v>
      </c>
      <c r="J6" s="51"/>
      <c r="K6" s="51"/>
      <c r="L6" s="51"/>
      <c r="M6" s="51"/>
      <c r="N6" s="51"/>
    </row>
    <row r="7" ht="28.65" customHeight="1" spans="1:14">
      <c r="A7" s="51"/>
      <c r="B7" s="51"/>
      <c r="C7" s="51"/>
      <c r="D7" s="51"/>
      <c r="E7" s="51" t="s">
        <v>34</v>
      </c>
      <c r="F7" s="51"/>
      <c r="G7" s="51"/>
      <c r="H7" s="51"/>
      <c r="I7" s="51" t="s">
        <v>34</v>
      </c>
      <c r="J7" s="51" t="s">
        <v>41</v>
      </c>
      <c r="K7" s="51" t="s">
        <v>42</v>
      </c>
      <c r="L7" s="54" t="s">
        <v>43</v>
      </c>
      <c r="M7" s="54" t="s">
        <v>44</v>
      </c>
      <c r="N7" s="54" t="s">
        <v>45</v>
      </c>
    </row>
    <row r="8" ht="20.25" customHeight="1" spans="1:14">
      <c r="A8" s="52">
        <v>1</v>
      </c>
      <c r="B8" s="52">
        <v>2</v>
      </c>
      <c r="C8" s="52">
        <v>3</v>
      </c>
      <c r="D8" s="52">
        <v>4</v>
      </c>
      <c r="E8" s="52">
        <v>5</v>
      </c>
      <c r="F8" s="52">
        <v>6</v>
      </c>
      <c r="G8" s="52">
        <v>7</v>
      </c>
      <c r="H8" s="52">
        <v>8</v>
      </c>
      <c r="I8" s="52">
        <v>9</v>
      </c>
      <c r="J8" s="52">
        <v>10</v>
      </c>
      <c r="K8" s="52">
        <v>11</v>
      </c>
      <c r="L8" s="52">
        <v>12</v>
      </c>
      <c r="M8" s="52">
        <v>13</v>
      </c>
      <c r="N8" s="52">
        <v>14</v>
      </c>
    </row>
    <row r="9" ht="20.25" customHeight="1" spans="1:14">
      <c r="A9" s="45"/>
      <c r="B9" s="45"/>
      <c r="C9" s="45"/>
      <c r="D9" s="53"/>
      <c r="E9" s="53"/>
      <c r="F9" s="53"/>
      <c r="G9" s="53"/>
      <c r="H9" s="53"/>
      <c r="I9" s="53"/>
      <c r="J9" s="53"/>
      <c r="K9" s="53"/>
      <c r="L9" s="53"/>
      <c r="M9" s="53"/>
      <c r="N9" s="53"/>
    </row>
    <row r="10" ht="20.25" customHeight="1" spans="1:14">
      <c r="A10" s="45"/>
      <c r="B10" s="45"/>
      <c r="C10" s="45"/>
      <c r="D10" s="53"/>
      <c r="E10" s="53"/>
      <c r="F10" s="53"/>
      <c r="G10" s="53"/>
      <c r="H10" s="53"/>
      <c r="I10" s="53"/>
      <c r="J10" s="53"/>
      <c r="K10" s="53"/>
      <c r="L10" s="53"/>
      <c r="M10" s="53"/>
      <c r="N10" s="53"/>
    </row>
    <row r="11" ht="20.25" customHeight="1" spans="1:14">
      <c r="A11" s="48" t="s">
        <v>32</v>
      </c>
      <c r="B11" s="48"/>
      <c r="C11" s="48"/>
      <c r="D11" s="53"/>
      <c r="E11" s="53"/>
      <c r="F11" s="53"/>
      <c r="G11" s="53"/>
      <c r="H11" s="53"/>
      <c r="I11" s="53"/>
      <c r="J11" s="53"/>
      <c r="K11" s="53"/>
      <c r="L11" s="53"/>
      <c r="M11" s="53"/>
      <c r="N11" s="53"/>
    </row>
    <row r="12" customHeight="1" spans="1:5">
      <c r="A12" s="19" t="s">
        <v>297</v>
      </c>
      <c r="B12" s="19"/>
      <c r="C12" s="19"/>
      <c r="D12" s="19"/>
      <c r="E12" s="19"/>
    </row>
  </sheetData>
  <mergeCells count="15">
    <mergeCell ref="A2:I2"/>
    <mergeCell ref="A3:N3"/>
    <mergeCell ref="A4:H4"/>
    <mergeCell ref="D5:N5"/>
    <mergeCell ref="I6:N6"/>
    <mergeCell ref="A11:C11"/>
    <mergeCell ref="A12:E12"/>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pane ySplit="1" topLeftCell="A2" activePane="bottomLeft" state="frozen"/>
      <selection/>
      <selection pane="bottomLeft" activeCell="C16" sqref="C16"/>
    </sheetView>
  </sheetViews>
  <sheetFormatPr defaultColWidth="8.85" defaultRowHeight="15" customHeight="1"/>
  <cols>
    <col min="1" max="1" width="37.1416666666667" customWidth="1"/>
    <col min="2" max="14" width="17.1416666666667" customWidth="1"/>
  </cols>
  <sheetData>
    <row r="1" customHeight="1" spans="1:14">
      <c r="A1" s="1"/>
      <c r="B1" s="1"/>
      <c r="C1" s="1"/>
      <c r="D1" s="1"/>
      <c r="E1" s="1"/>
      <c r="F1" s="1"/>
      <c r="G1" s="1"/>
      <c r="H1" s="1"/>
      <c r="I1" s="1"/>
      <c r="J1" s="1"/>
      <c r="K1" s="1"/>
      <c r="L1" s="1"/>
      <c r="M1" s="1"/>
      <c r="N1" s="1"/>
    </row>
    <row r="2" ht="24.15" customHeight="1" spans="1:14">
      <c r="A2" s="20"/>
      <c r="B2" s="20"/>
      <c r="C2" s="20"/>
      <c r="D2" s="20"/>
      <c r="E2" s="20"/>
      <c r="F2" s="20"/>
      <c r="G2" s="20"/>
      <c r="H2" s="20"/>
      <c r="I2" s="20"/>
      <c r="J2" s="20"/>
      <c r="K2" s="20"/>
      <c r="L2" s="20"/>
      <c r="M2" s="20"/>
      <c r="N2" s="21" t="s">
        <v>298</v>
      </c>
    </row>
    <row r="3" ht="45.15" customHeight="1" spans="1:14">
      <c r="A3" s="42" t="s">
        <v>299</v>
      </c>
      <c r="B3" s="42"/>
      <c r="C3" s="42"/>
      <c r="D3" s="42"/>
      <c r="E3" s="42"/>
      <c r="F3" s="42"/>
      <c r="G3" s="42"/>
      <c r="H3" s="42"/>
      <c r="I3" s="42"/>
      <c r="J3" s="42"/>
      <c r="K3" s="42"/>
      <c r="L3" s="42"/>
      <c r="M3" s="42"/>
      <c r="N3" s="42"/>
    </row>
    <row r="4" ht="18.75" customHeight="1" spans="1:14">
      <c r="A4" s="20" t="str">
        <f>"单位名称："&amp;"元江哈尼族彝族傣族自治县公共资源交易中心"</f>
        <v>单位名称：元江哈尼族彝族傣族自治县公共资源交易中心</v>
      </c>
      <c r="B4" s="20"/>
      <c r="C4" s="20"/>
      <c r="D4" s="20"/>
      <c r="E4" s="20"/>
      <c r="F4" s="20"/>
      <c r="G4" s="20"/>
      <c r="H4" s="20"/>
      <c r="I4" s="20"/>
      <c r="J4" s="20"/>
      <c r="K4" s="20"/>
      <c r="L4" s="20"/>
      <c r="M4" s="20"/>
      <c r="N4" s="21" t="s">
        <v>29</v>
      </c>
    </row>
    <row r="5" ht="22.5" customHeight="1" spans="1:14">
      <c r="A5" s="46" t="s">
        <v>300</v>
      </c>
      <c r="B5" s="46" t="s">
        <v>134</v>
      </c>
      <c r="C5" s="46"/>
      <c r="D5" s="46"/>
      <c r="E5" s="46" t="s">
        <v>301</v>
      </c>
      <c r="F5" s="46"/>
      <c r="G5" s="46"/>
      <c r="H5" s="46"/>
      <c r="I5" s="46"/>
      <c r="J5" s="46"/>
      <c r="K5" s="46"/>
      <c r="L5" s="46"/>
      <c r="M5" s="46"/>
      <c r="N5" s="46"/>
    </row>
    <row r="6" ht="22.5" customHeight="1" spans="1:14">
      <c r="A6" s="46"/>
      <c r="B6" s="46" t="s">
        <v>32</v>
      </c>
      <c r="C6" s="46" t="s">
        <v>35</v>
      </c>
      <c r="D6" s="46" t="s">
        <v>270</v>
      </c>
      <c r="E6" s="47" t="s">
        <v>302</v>
      </c>
      <c r="F6" s="47" t="s">
        <v>303</v>
      </c>
      <c r="G6" s="47" t="s">
        <v>304</v>
      </c>
      <c r="H6" s="47" t="s">
        <v>305</v>
      </c>
      <c r="I6" s="47" t="s">
        <v>306</v>
      </c>
      <c r="J6" s="47" t="s">
        <v>307</v>
      </c>
      <c r="K6" s="47" t="s">
        <v>308</v>
      </c>
      <c r="L6" s="47" t="s">
        <v>309</v>
      </c>
      <c r="M6" s="47" t="s">
        <v>310</v>
      </c>
      <c r="N6" s="47" t="s">
        <v>311</v>
      </c>
    </row>
    <row r="7" ht="18.75" customHeight="1" spans="1:14">
      <c r="A7" s="46" t="s">
        <v>46</v>
      </c>
      <c r="B7" s="46" t="s">
        <v>47</v>
      </c>
      <c r="C7" s="46" t="s">
        <v>48</v>
      </c>
      <c r="D7" s="46" t="s">
        <v>49</v>
      </c>
      <c r="E7" s="46" t="s">
        <v>50</v>
      </c>
      <c r="F7" s="46" t="s">
        <v>51</v>
      </c>
      <c r="G7" s="46" t="s">
        <v>52</v>
      </c>
      <c r="H7" s="46" t="s">
        <v>53</v>
      </c>
      <c r="I7" s="46" t="s">
        <v>54</v>
      </c>
      <c r="J7" s="46" t="s">
        <v>70</v>
      </c>
      <c r="K7" s="46" t="s">
        <v>312</v>
      </c>
      <c r="L7" s="46" t="s">
        <v>313</v>
      </c>
      <c r="M7" s="46" t="s">
        <v>314</v>
      </c>
      <c r="N7" s="46" t="s">
        <v>315</v>
      </c>
    </row>
    <row r="8" ht="18.75" customHeight="1" spans="1:14">
      <c r="A8" s="45"/>
      <c r="B8" s="45"/>
      <c r="C8" s="45"/>
      <c r="D8" s="45"/>
      <c r="E8" s="45"/>
      <c r="F8" s="45"/>
      <c r="G8" s="45"/>
      <c r="H8" s="45"/>
      <c r="I8" s="45"/>
      <c r="J8" s="45"/>
      <c r="K8" s="45"/>
      <c r="L8" s="45"/>
      <c r="M8" s="45"/>
      <c r="N8" s="45"/>
    </row>
    <row r="9" ht="18.75" customHeight="1" spans="1:14">
      <c r="A9" s="48"/>
      <c r="B9" s="45"/>
      <c r="C9" s="45"/>
      <c r="D9" s="45"/>
      <c r="E9" s="45"/>
      <c r="F9" s="45"/>
      <c r="G9" s="45"/>
      <c r="H9" s="45"/>
      <c r="I9" s="45"/>
      <c r="J9" s="45"/>
      <c r="K9" s="45"/>
      <c r="L9" s="45"/>
      <c r="M9" s="45"/>
      <c r="N9" s="45"/>
    </row>
    <row r="10" customHeight="1" spans="1:6">
      <c r="A10" s="19" t="s">
        <v>316</v>
      </c>
      <c r="B10" s="19"/>
      <c r="C10" s="19"/>
      <c r="D10" s="19"/>
      <c r="E10" s="19"/>
      <c r="F10" s="19"/>
    </row>
  </sheetData>
  <mergeCells count="6">
    <mergeCell ref="A3:N3"/>
    <mergeCell ref="A4:C4"/>
    <mergeCell ref="B5:D5"/>
    <mergeCell ref="E5:N5"/>
    <mergeCell ref="A10:F10"/>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D21" sqref="D21"/>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20"/>
      <c r="B2" s="20"/>
      <c r="C2" s="20"/>
      <c r="D2" s="20"/>
      <c r="E2" s="20"/>
      <c r="F2" s="20"/>
      <c r="G2" s="20"/>
      <c r="H2" s="20"/>
      <c r="I2" s="20"/>
      <c r="J2" s="21" t="s">
        <v>317</v>
      </c>
    </row>
    <row r="3" ht="52.05" customHeight="1" spans="1:10">
      <c r="A3" s="42" t="s">
        <v>318</v>
      </c>
      <c r="B3" s="43"/>
      <c r="C3" s="43"/>
      <c r="D3" s="43"/>
      <c r="E3" s="43"/>
      <c r="F3" s="43"/>
      <c r="G3" s="43"/>
      <c r="H3" s="43"/>
      <c r="I3" s="43"/>
      <c r="J3" s="43"/>
    </row>
    <row r="4" ht="21.3" customHeight="1" spans="1:10">
      <c r="A4" s="20" t="str">
        <f>"单位名称："&amp;"元江哈尼族彝族傣族自治县公共资源交易中心"</f>
        <v>单位名称：元江哈尼族彝族傣族自治县公共资源交易中心</v>
      </c>
      <c r="B4" s="20"/>
      <c r="C4" s="20"/>
      <c r="D4" s="44"/>
      <c r="E4" s="44"/>
      <c r="F4" s="44"/>
      <c r="G4" s="44"/>
      <c r="H4" s="44"/>
      <c r="I4" s="44"/>
      <c r="J4" s="44"/>
    </row>
    <row r="5" ht="27.15" customHeight="1" spans="1:10">
      <c r="A5" s="23" t="s">
        <v>207</v>
      </c>
      <c r="B5" s="23" t="s">
        <v>208</v>
      </c>
      <c r="C5" s="23" t="s">
        <v>209</v>
      </c>
      <c r="D5" s="23" t="s">
        <v>210</v>
      </c>
      <c r="E5" s="23" t="s">
        <v>211</v>
      </c>
      <c r="F5" s="23" t="s">
        <v>212</v>
      </c>
      <c r="G5" s="23" t="s">
        <v>213</v>
      </c>
      <c r="H5" s="23" t="s">
        <v>214</v>
      </c>
      <c r="I5" s="23" t="s">
        <v>215</v>
      </c>
      <c r="J5" s="23" t="s">
        <v>216</v>
      </c>
    </row>
    <row r="6" ht="18.75" customHeight="1" spans="1:10">
      <c r="A6" s="23" t="s">
        <v>46</v>
      </c>
      <c r="B6" s="23" t="s">
        <v>47</v>
      </c>
      <c r="C6" s="23" t="s">
        <v>48</v>
      </c>
      <c r="D6" s="23" t="s">
        <v>49</v>
      </c>
      <c r="E6" s="23" t="s">
        <v>50</v>
      </c>
      <c r="F6" s="23" t="s">
        <v>51</v>
      </c>
      <c r="G6" s="23" t="s">
        <v>52</v>
      </c>
      <c r="H6" s="23" t="s">
        <v>53</v>
      </c>
      <c r="I6" s="23" t="s">
        <v>54</v>
      </c>
      <c r="J6" s="23" t="s">
        <v>70</v>
      </c>
    </row>
    <row r="7" ht="18.75" customHeight="1" spans="1:10">
      <c r="A7" s="45"/>
      <c r="B7" s="45"/>
      <c r="C7" s="45"/>
      <c r="D7" s="45"/>
      <c r="E7" s="45"/>
      <c r="F7" s="45"/>
      <c r="G7" s="45"/>
      <c r="H7" s="45"/>
      <c r="I7" s="45"/>
      <c r="J7" s="45"/>
    </row>
    <row r="8" ht="18.75" customHeight="1" spans="1:10">
      <c r="A8" s="45"/>
      <c r="B8" s="45"/>
      <c r="C8" s="45"/>
      <c r="D8" s="45"/>
      <c r="E8" s="45"/>
      <c r="F8" s="45"/>
      <c r="G8" s="45"/>
      <c r="H8" s="45"/>
      <c r="I8" s="45"/>
      <c r="J8" s="45"/>
    </row>
    <row r="9" customHeight="1" spans="1:4">
      <c r="A9" s="19" t="s">
        <v>319</v>
      </c>
      <c r="B9" s="19"/>
      <c r="C9" s="19"/>
      <c r="D9" s="19"/>
    </row>
  </sheetData>
  <mergeCells count="3">
    <mergeCell ref="A3:J3"/>
    <mergeCell ref="A4:C4"/>
    <mergeCell ref="A9:D9"/>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22"/>
  <sheetViews>
    <sheetView showZeros="0" workbookViewId="0">
      <pane ySplit="1" topLeftCell="A2" activePane="bottomLeft" state="frozen"/>
      <selection/>
      <selection pane="bottomLeft" activeCell="A23" sqref="$A23:$XFD23"/>
    </sheetView>
  </sheetViews>
  <sheetFormatPr defaultColWidth="8.85" defaultRowHeight="15" customHeight="1" outlineLevelCol="7"/>
  <cols>
    <col min="1" max="1" width="41.375" customWidth="1"/>
    <col min="2" max="8" width="28.575" customWidth="1"/>
  </cols>
  <sheetData>
    <row r="1" customHeight="1" spans="1:8">
      <c r="A1" s="1"/>
      <c r="B1" s="1"/>
      <c r="C1" s="1"/>
      <c r="D1" s="1"/>
      <c r="E1" s="1"/>
      <c r="F1" s="1"/>
      <c r="G1" s="1"/>
      <c r="H1" s="1"/>
    </row>
    <row r="2" ht="18.75" customHeight="1" spans="1:8">
      <c r="A2" s="20"/>
      <c r="B2" s="20"/>
      <c r="C2" s="20"/>
      <c r="D2" s="20"/>
      <c r="E2" s="20"/>
      <c r="F2" s="20"/>
      <c r="G2" s="20"/>
      <c r="H2" s="21" t="s">
        <v>320</v>
      </c>
    </row>
    <row r="3" ht="41.4" customHeight="1" spans="1:8">
      <c r="A3" s="22" t="s">
        <v>321</v>
      </c>
      <c r="B3" s="22"/>
      <c r="C3" s="22"/>
      <c r="D3" s="22"/>
      <c r="E3" s="22"/>
      <c r="F3" s="22"/>
      <c r="G3" s="22"/>
      <c r="H3" s="22"/>
    </row>
    <row r="4" ht="18.75" customHeight="1" spans="1:8">
      <c r="A4" s="20" t="str">
        <f>"单位名称："&amp;"元江哈尼族彝族傣族自治县公共资源交易中心"</f>
        <v>单位名称：元江哈尼族彝族傣族自治县公共资源交易中心</v>
      </c>
      <c r="B4" s="20"/>
      <c r="C4" s="20"/>
      <c r="D4" s="20"/>
      <c r="E4" s="20"/>
      <c r="F4" s="20"/>
      <c r="G4" s="20"/>
      <c r="H4" s="20"/>
    </row>
    <row r="5" ht="18.75" customHeight="1" spans="1:8">
      <c r="A5" s="23" t="s">
        <v>127</v>
      </c>
      <c r="B5" s="23" t="s">
        <v>322</v>
      </c>
      <c r="C5" s="23" t="s">
        <v>323</v>
      </c>
      <c r="D5" s="23" t="s">
        <v>324</v>
      </c>
      <c r="E5" s="23" t="s">
        <v>266</v>
      </c>
      <c r="F5" s="23" t="s">
        <v>325</v>
      </c>
      <c r="G5" s="23"/>
      <c r="H5" s="23"/>
    </row>
    <row r="6" ht="18.75" customHeight="1" spans="1:8">
      <c r="A6" s="23"/>
      <c r="B6" s="23"/>
      <c r="C6" s="23"/>
      <c r="D6" s="23"/>
      <c r="E6" s="23"/>
      <c r="F6" s="23" t="s">
        <v>267</v>
      </c>
      <c r="G6" s="23" t="s">
        <v>326</v>
      </c>
      <c r="H6" s="23" t="s">
        <v>327</v>
      </c>
    </row>
    <row r="7" ht="18.75" customHeight="1" spans="1:8">
      <c r="A7" s="23" t="s">
        <v>46</v>
      </c>
      <c r="B7" s="23" t="s">
        <v>47</v>
      </c>
      <c r="C7" s="23" t="s">
        <v>48</v>
      </c>
      <c r="D7" s="23" t="s">
        <v>49</v>
      </c>
      <c r="E7" s="23" t="s">
        <v>50</v>
      </c>
      <c r="F7" s="23" t="s">
        <v>51</v>
      </c>
      <c r="G7" s="23" t="s">
        <v>52</v>
      </c>
      <c r="H7" s="23" t="s">
        <v>53</v>
      </c>
    </row>
    <row r="8" ht="18.75" customHeight="1" spans="1:8">
      <c r="A8" s="24" t="s">
        <v>328</v>
      </c>
      <c r="B8" s="24"/>
      <c r="C8" s="25"/>
      <c r="D8" s="25"/>
      <c r="E8" s="24"/>
      <c r="F8" s="26"/>
      <c r="G8" s="27"/>
      <c r="H8" s="27"/>
    </row>
    <row r="9" customHeight="1" spans="1:8">
      <c r="A9" s="24"/>
      <c r="B9" s="28" t="s">
        <v>329</v>
      </c>
      <c r="C9" s="29" t="s">
        <v>330</v>
      </c>
      <c r="D9" s="29" t="s">
        <v>280</v>
      </c>
      <c r="E9" s="29" t="s">
        <v>274</v>
      </c>
      <c r="F9" s="29">
        <v>1</v>
      </c>
      <c r="G9" s="30">
        <v>930</v>
      </c>
      <c r="H9" s="31">
        <v>930</v>
      </c>
    </row>
    <row r="10" customHeight="1" spans="1:8">
      <c r="A10" s="24"/>
      <c r="B10" s="28" t="s">
        <v>329</v>
      </c>
      <c r="C10" s="29" t="s">
        <v>331</v>
      </c>
      <c r="D10" s="29" t="s">
        <v>273</v>
      </c>
      <c r="E10" s="29" t="s">
        <v>274</v>
      </c>
      <c r="F10" s="29">
        <v>1</v>
      </c>
      <c r="G10" s="32">
        <v>830</v>
      </c>
      <c r="H10" s="31">
        <v>830</v>
      </c>
    </row>
    <row r="11" customHeight="1" spans="1:8">
      <c r="A11" s="24"/>
      <c r="B11" s="28" t="s">
        <v>329</v>
      </c>
      <c r="C11" s="29" t="s">
        <v>331</v>
      </c>
      <c r="D11" s="29" t="s">
        <v>285</v>
      </c>
      <c r="E11" s="29" t="s">
        <v>274</v>
      </c>
      <c r="F11" s="29">
        <v>1</v>
      </c>
      <c r="G11" s="32">
        <v>960</v>
      </c>
      <c r="H11" s="31">
        <v>960</v>
      </c>
    </row>
    <row r="12" customHeight="1" spans="1:8">
      <c r="A12" s="24"/>
      <c r="B12" s="28" t="s">
        <v>329</v>
      </c>
      <c r="C12" s="29" t="s">
        <v>331</v>
      </c>
      <c r="D12" s="29" t="s">
        <v>287</v>
      </c>
      <c r="E12" s="29" t="s">
        <v>274</v>
      </c>
      <c r="F12" s="29">
        <v>1</v>
      </c>
      <c r="G12" s="32">
        <v>930</v>
      </c>
      <c r="H12" s="31">
        <v>930</v>
      </c>
    </row>
    <row r="13" customHeight="1" spans="1:8">
      <c r="A13" s="24"/>
      <c r="B13" s="28" t="s">
        <v>329</v>
      </c>
      <c r="C13" s="29" t="s">
        <v>332</v>
      </c>
      <c r="D13" s="29" t="s">
        <v>279</v>
      </c>
      <c r="E13" s="29" t="s">
        <v>276</v>
      </c>
      <c r="F13" s="29">
        <v>1</v>
      </c>
      <c r="G13" s="32">
        <v>28500</v>
      </c>
      <c r="H13" s="31">
        <v>28500</v>
      </c>
    </row>
    <row r="14" customHeight="1" spans="1:8">
      <c r="A14" s="24"/>
      <c r="B14" s="25" t="s">
        <v>333</v>
      </c>
      <c r="C14" s="29" t="s">
        <v>334</v>
      </c>
      <c r="D14" s="29" t="s">
        <v>281</v>
      </c>
      <c r="E14" s="29" t="s">
        <v>282</v>
      </c>
      <c r="F14" s="29">
        <v>5</v>
      </c>
      <c r="G14" s="32">
        <v>1980</v>
      </c>
      <c r="H14" s="33">
        <v>9900</v>
      </c>
    </row>
    <row r="15" customHeight="1" spans="1:8">
      <c r="A15" s="24"/>
      <c r="B15" s="28" t="s">
        <v>329</v>
      </c>
      <c r="C15" s="29" t="s">
        <v>335</v>
      </c>
      <c r="D15" s="29" t="s">
        <v>291</v>
      </c>
      <c r="E15" s="29" t="s">
        <v>276</v>
      </c>
      <c r="F15" s="29">
        <v>1</v>
      </c>
      <c r="G15" s="32">
        <v>3200</v>
      </c>
      <c r="H15" s="31">
        <v>3200</v>
      </c>
    </row>
    <row r="16" customHeight="1" spans="1:8">
      <c r="A16" s="24"/>
      <c r="B16" s="28" t="s">
        <v>329</v>
      </c>
      <c r="C16" s="29" t="s">
        <v>335</v>
      </c>
      <c r="D16" s="29" t="s">
        <v>290</v>
      </c>
      <c r="E16" s="29" t="s">
        <v>276</v>
      </c>
      <c r="F16" s="29" t="s">
        <v>46</v>
      </c>
      <c r="G16" s="32">
        <v>20000</v>
      </c>
      <c r="H16" s="34">
        <v>20000</v>
      </c>
    </row>
    <row r="17" customHeight="1" spans="1:8">
      <c r="A17" s="24"/>
      <c r="B17" s="28" t="s">
        <v>329</v>
      </c>
      <c r="C17" s="29" t="s">
        <v>336</v>
      </c>
      <c r="D17" s="29" t="s">
        <v>275</v>
      </c>
      <c r="E17" s="29" t="s">
        <v>276</v>
      </c>
      <c r="F17" s="29">
        <v>4</v>
      </c>
      <c r="G17" s="32">
        <v>3280</v>
      </c>
      <c r="H17" s="34">
        <v>13120</v>
      </c>
    </row>
    <row r="18" customHeight="1" spans="1:8">
      <c r="A18" s="24"/>
      <c r="B18" s="25" t="s">
        <v>333</v>
      </c>
      <c r="C18" s="29" t="s">
        <v>337</v>
      </c>
      <c r="D18" s="29" t="s">
        <v>277</v>
      </c>
      <c r="E18" s="29" t="s">
        <v>278</v>
      </c>
      <c r="F18" s="29" t="s">
        <v>50</v>
      </c>
      <c r="G18" s="32">
        <v>1200</v>
      </c>
      <c r="H18" s="34">
        <v>7500</v>
      </c>
    </row>
    <row r="19" customHeight="1" spans="1:8">
      <c r="A19" s="24"/>
      <c r="B19" s="25" t="s">
        <v>333</v>
      </c>
      <c r="C19" s="29" t="s">
        <v>338</v>
      </c>
      <c r="D19" s="29" t="s">
        <v>283</v>
      </c>
      <c r="E19" s="29" t="s">
        <v>243</v>
      </c>
      <c r="F19" s="29">
        <v>2</v>
      </c>
      <c r="G19" s="32">
        <v>700</v>
      </c>
      <c r="H19" s="34">
        <v>1400</v>
      </c>
    </row>
    <row r="20" customHeight="1" spans="1:8">
      <c r="A20" s="24"/>
      <c r="B20" s="25" t="s">
        <v>333</v>
      </c>
      <c r="C20" s="29" t="s">
        <v>339</v>
      </c>
      <c r="D20" s="29" t="s">
        <v>286</v>
      </c>
      <c r="E20" s="29" t="s">
        <v>282</v>
      </c>
      <c r="F20" s="29" t="s">
        <v>53</v>
      </c>
      <c r="G20" s="32">
        <v>1000</v>
      </c>
      <c r="H20" s="34">
        <v>8000</v>
      </c>
    </row>
    <row r="21" customHeight="1" spans="1:8">
      <c r="A21" s="35"/>
      <c r="B21" s="36" t="s">
        <v>329</v>
      </c>
      <c r="C21" s="37" t="s">
        <v>340</v>
      </c>
      <c r="D21" s="37" t="s">
        <v>284</v>
      </c>
      <c r="E21" s="37" t="s">
        <v>276</v>
      </c>
      <c r="F21" s="37" t="s">
        <v>46</v>
      </c>
      <c r="G21" s="38">
        <v>6000</v>
      </c>
      <c r="H21" s="39">
        <v>6000</v>
      </c>
    </row>
    <row r="22" customHeight="1" spans="1:8">
      <c r="A22" s="24"/>
      <c r="B22" s="40" t="s">
        <v>329</v>
      </c>
      <c r="C22" s="41" t="s">
        <v>341</v>
      </c>
      <c r="D22" s="41" t="s">
        <v>288</v>
      </c>
      <c r="E22" s="25" t="s">
        <v>289</v>
      </c>
      <c r="F22" s="41">
        <v>25</v>
      </c>
      <c r="G22" s="32">
        <v>180</v>
      </c>
      <c r="H22" s="34">
        <v>4500</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23"/>
  <sheetViews>
    <sheetView showZeros="0" topLeftCell="C1" workbookViewId="0">
      <pane ySplit="1" topLeftCell="A2" activePane="bottomLeft" state="frozen"/>
      <selection/>
      <selection pane="bottomLeft" activeCell="E19" sqref="E19"/>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342</v>
      </c>
    </row>
    <row r="3" ht="45" customHeight="1" spans="1:11">
      <c r="A3" s="4" t="s">
        <v>343</v>
      </c>
      <c r="B3" s="4"/>
      <c r="C3" s="4"/>
      <c r="D3" s="4"/>
      <c r="E3" s="4"/>
      <c r="F3" s="4"/>
      <c r="G3" s="4"/>
      <c r="H3" s="4"/>
      <c r="I3" s="4"/>
      <c r="J3" s="4"/>
      <c r="K3" s="4"/>
    </row>
    <row r="4" ht="18.75" customHeight="1" spans="1:11">
      <c r="A4" s="5" t="str">
        <f>"单位名称："&amp;"元江哈尼族彝族傣族自治县公共资源交易中心"</f>
        <v>单位名称：元江哈尼族彝族傣族自治县公共资源交易中心</v>
      </c>
      <c r="B4" s="5"/>
      <c r="C4" s="5"/>
      <c r="D4" s="5"/>
      <c r="E4" s="5"/>
      <c r="F4" s="5"/>
      <c r="G4" s="5"/>
      <c r="H4" s="6"/>
      <c r="I4" s="6"/>
      <c r="J4" s="6"/>
      <c r="K4" s="6" t="s">
        <v>29</v>
      </c>
    </row>
    <row r="5" ht="18.75" customHeight="1" spans="1:11">
      <c r="A5" s="13" t="s">
        <v>187</v>
      </c>
      <c r="B5" s="13" t="s">
        <v>129</v>
      </c>
      <c r="C5" s="13" t="s">
        <v>188</v>
      </c>
      <c r="D5" s="13" t="s">
        <v>130</v>
      </c>
      <c r="E5" s="13" t="s">
        <v>131</v>
      </c>
      <c r="F5" s="13" t="s">
        <v>189</v>
      </c>
      <c r="G5" s="13" t="s">
        <v>133</v>
      </c>
      <c r="H5" s="13" t="s">
        <v>32</v>
      </c>
      <c r="I5" s="13" t="s">
        <v>344</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3:7">
      <c r="C12" s="19" t="s">
        <v>345</v>
      </c>
      <c r="D12" s="19"/>
      <c r="E12" s="19"/>
      <c r="F12" s="19"/>
      <c r="G12" s="19"/>
    </row>
    <row r="23" customHeight="1" spans="2:2">
      <c r="B23">
        <v>2393857.26</v>
      </c>
    </row>
  </sheetData>
  <mergeCells count="16">
    <mergeCell ref="A3:K3"/>
    <mergeCell ref="A4:G4"/>
    <mergeCell ref="I5:K5"/>
    <mergeCell ref="A11:G11"/>
    <mergeCell ref="C12:G12"/>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1"/>
  <sheetViews>
    <sheetView showZeros="0" workbookViewId="0">
      <pane ySplit="1" topLeftCell="A2" activePane="bottomLeft" state="frozen"/>
      <selection/>
      <selection pane="bottomLeft" activeCell="D23" sqref="D23"/>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346</v>
      </c>
    </row>
    <row r="3" ht="45" customHeight="1" spans="1:7">
      <c r="A3" s="4" t="s">
        <v>347</v>
      </c>
      <c r="B3" s="4"/>
      <c r="C3" s="4"/>
      <c r="D3" s="4"/>
      <c r="E3" s="4"/>
      <c r="F3" s="4"/>
      <c r="G3" s="4"/>
    </row>
    <row r="4" ht="24.15" customHeight="1" spans="1:7">
      <c r="A4" s="5" t="str">
        <f>"单位名称："&amp;"元江哈尼族彝族傣族自治县公共资源交易中心"</f>
        <v>单位名称：元江哈尼族彝族傣族自治县公共资源交易中心</v>
      </c>
      <c r="B4" s="5"/>
      <c r="C4" s="5"/>
      <c r="D4" s="5"/>
      <c r="E4" s="6"/>
      <c r="F4" s="6"/>
      <c r="G4" s="6" t="s">
        <v>29</v>
      </c>
    </row>
    <row r="5" ht="18.75" customHeight="1" spans="1:7">
      <c r="A5" s="7" t="s">
        <v>188</v>
      </c>
      <c r="B5" s="7" t="s">
        <v>187</v>
      </c>
      <c r="C5" s="7" t="s">
        <v>129</v>
      </c>
      <c r="D5" s="7" t="s">
        <v>348</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193</v>
      </c>
      <c r="C9" s="10" t="s">
        <v>192</v>
      </c>
      <c r="D9" s="9" t="s">
        <v>349</v>
      </c>
      <c r="E9" s="11">
        <v>20000</v>
      </c>
      <c r="F9" s="11"/>
      <c r="G9" s="11"/>
    </row>
    <row r="10" ht="20.25" customHeight="1" spans="1:7">
      <c r="A10" s="9" t="s">
        <v>56</v>
      </c>
      <c r="B10" s="9" t="s">
        <v>193</v>
      </c>
      <c r="C10" s="10" t="s">
        <v>197</v>
      </c>
      <c r="D10" s="9" t="s">
        <v>349</v>
      </c>
      <c r="E10" s="11">
        <v>345700</v>
      </c>
      <c r="F10" s="11"/>
      <c r="G10" s="11"/>
    </row>
    <row r="11" ht="20.25" customHeight="1" spans="1:7">
      <c r="A11" s="12" t="s">
        <v>32</v>
      </c>
      <c r="B11" s="12"/>
      <c r="C11" s="12"/>
      <c r="D11" s="12"/>
      <c r="E11" s="11">
        <v>365700</v>
      </c>
      <c r="F11" s="11"/>
      <c r="G11" s="11"/>
    </row>
  </sheetData>
  <mergeCells count="11">
    <mergeCell ref="A3:G3"/>
    <mergeCell ref="A4:D4"/>
    <mergeCell ref="E5:G5"/>
    <mergeCell ref="A11:D11"/>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pane ySplit="1" topLeftCell="A2" activePane="bottomLeft" state="frozen"/>
      <selection/>
      <selection pane="bottomLeft" activeCell="D26" sqref="D26"/>
    </sheetView>
  </sheetViews>
  <sheetFormatPr defaultColWidth="8.85" defaultRowHeight="15" customHeight="1"/>
  <cols>
    <col min="1" max="1" width="25.275" customWidth="1"/>
    <col min="2" max="2" width="36"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"单位名称："&amp;"元江哈尼族彝族傣族自治县公共资源交易中心"</f>
        <v>单位名称：元江哈尼族彝族傣族自治县公共资源交易中心</v>
      </c>
      <c r="B4" s="5"/>
      <c r="C4" s="5"/>
      <c r="D4" s="5"/>
      <c r="E4" s="71"/>
      <c r="F4" s="71"/>
      <c r="G4" s="71"/>
      <c r="H4" s="71"/>
      <c r="I4" s="6"/>
      <c r="J4" s="6"/>
      <c r="K4" s="6"/>
      <c r="L4" s="6"/>
      <c r="M4" s="6"/>
      <c r="N4" s="6"/>
      <c r="O4" s="6"/>
      <c r="P4" s="6"/>
      <c r="Q4" s="6"/>
      <c r="R4" s="6"/>
      <c r="S4" s="6" t="s">
        <v>29</v>
      </c>
    </row>
    <row r="5" ht="18.75" customHeight="1" spans="1:19">
      <c r="A5" s="13" t="s">
        <v>30</v>
      </c>
      <c r="B5" s="88" t="s">
        <v>31</v>
      </c>
      <c r="C5" s="88" t="s">
        <v>32</v>
      </c>
      <c r="D5" s="88" t="s">
        <v>33</v>
      </c>
      <c r="E5" s="88"/>
      <c r="F5" s="88"/>
      <c r="G5" s="88"/>
      <c r="H5" s="88"/>
      <c r="I5" s="88"/>
      <c r="J5" s="91"/>
      <c r="K5" s="91"/>
      <c r="L5" s="91"/>
      <c r="M5" s="91"/>
      <c r="N5" s="91"/>
      <c r="O5" s="88" t="s">
        <v>20</v>
      </c>
      <c r="P5" s="88"/>
      <c r="Q5" s="88"/>
      <c r="R5" s="88"/>
      <c r="S5" s="88"/>
    </row>
    <row r="6" ht="18.75" customHeight="1" spans="1:19">
      <c r="A6" s="13"/>
      <c r="B6" s="88"/>
      <c r="C6" s="88"/>
      <c r="D6" s="89" t="s">
        <v>34</v>
      </c>
      <c r="E6" s="89" t="s">
        <v>35</v>
      </c>
      <c r="F6" s="89" t="s">
        <v>36</v>
      </c>
      <c r="G6" s="89" t="s">
        <v>37</v>
      </c>
      <c r="H6" s="89" t="s">
        <v>38</v>
      </c>
      <c r="I6" s="92" t="s">
        <v>39</v>
      </c>
      <c r="J6" s="93"/>
      <c r="K6" s="93"/>
      <c r="L6" s="93"/>
      <c r="M6" s="93"/>
      <c r="N6" s="93"/>
      <c r="O6" s="92" t="s">
        <v>34</v>
      </c>
      <c r="P6" s="92" t="s">
        <v>35</v>
      </c>
      <c r="Q6" s="92" t="s">
        <v>36</v>
      </c>
      <c r="R6" s="92" t="s">
        <v>37</v>
      </c>
      <c r="S6" s="89" t="s">
        <v>40</v>
      </c>
    </row>
    <row r="7" ht="18.75" customHeight="1" spans="1:19">
      <c r="A7" s="13"/>
      <c r="B7" s="88"/>
      <c r="C7" s="88"/>
      <c r="D7" s="89"/>
      <c r="E7" s="89"/>
      <c r="F7" s="89"/>
      <c r="G7" s="89"/>
      <c r="H7" s="89"/>
      <c r="I7" s="92" t="s">
        <v>34</v>
      </c>
      <c r="J7" s="92" t="s">
        <v>41</v>
      </c>
      <c r="K7" s="92" t="s">
        <v>42</v>
      </c>
      <c r="L7" s="92" t="s">
        <v>43</v>
      </c>
      <c r="M7" s="92" t="s">
        <v>44</v>
      </c>
      <c r="N7" s="92" t="s">
        <v>45</v>
      </c>
      <c r="O7" s="92"/>
      <c r="P7" s="92"/>
      <c r="Q7" s="92"/>
      <c r="R7" s="92"/>
      <c r="S7" s="89"/>
    </row>
    <row r="8" ht="18.75" customHeight="1" spans="1:19">
      <c r="A8" s="90" t="s">
        <v>46</v>
      </c>
      <c r="B8" s="14" t="s">
        <v>47</v>
      </c>
      <c r="C8" s="14" t="s">
        <v>48</v>
      </c>
      <c r="D8" s="14" t="s">
        <v>49</v>
      </c>
      <c r="E8" s="90" t="s">
        <v>50</v>
      </c>
      <c r="F8" s="14" t="s">
        <v>51</v>
      </c>
      <c r="G8" s="14" t="s">
        <v>52</v>
      </c>
      <c r="H8" s="90"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2393857.26</v>
      </c>
      <c r="D9" s="17">
        <v>2393857.26</v>
      </c>
      <c r="E9" s="17">
        <v>2393857.26</v>
      </c>
      <c r="F9" s="17"/>
      <c r="G9" s="17"/>
      <c r="H9" s="17"/>
      <c r="I9" s="17"/>
      <c r="J9" s="17"/>
      <c r="K9" s="17"/>
      <c r="L9" s="17"/>
      <c r="M9" s="17"/>
      <c r="N9" s="17"/>
      <c r="O9" s="17"/>
      <c r="P9" s="17"/>
      <c r="Q9" s="17"/>
      <c r="R9" s="17"/>
      <c r="S9" s="17"/>
    </row>
    <row r="10" ht="20.25" customHeight="1" spans="1:19">
      <c r="A10" s="65" t="s">
        <v>32</v>
      </c>
      <c r="B10" s="65"/>
      <c r="C10" s="17">
        <v>2393857.26</v>
      </c>
      <c r="D10" s="17">
        <v>2393857.26</v>
      </c>
      <c r="E10" s="17">
        <v>2393857.26</v>
      </c>
      <c r="F10" s="17"/>
      <c r="G10" s="17"/>
      <c r="H10" s="17"/>
      <c r="I10" s="17"/>
      <c r="J10" s="17"/>
      <c r="K10" s="17"/>
      <c r="L10" s="17"/>
      <c r="M10" s="17"/>
      <c r="N10" s="17"/>
      <c r="O10" s="17"/>
      <c r="P10" s="17"/>
      <c r="Q10" s="17"/>
      <c r="R10" s="17"/>
      <c r="S10" s="17"/>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2"/>
  <sheetViews>
    <sheetView showZeros="0" workbookViewId="0">
      <pane ySplit="1" topLeftCell="A2" activePane="bottomLeft" state="frozen"/>
      <selection/>
      <selection pane="bottomLeft" activeCell="F22" sqref="F22"/>
    </sheetView>
  </sheetViews>
  <sheetFormatPr defaultColWidth="8.85" defaultRowHeight="15" customHeight="1"/>
  <cols>
    <col min="1" max="1" width="21.55" customWidth="1"/>
    <col min="2" max="2" width="39.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57</v>
      </c>
    </row>
    <row r="3" ht="37.5" customHeight="1" spans="1:15">
      <c r="A3" s="4" t="s">
        <v>58</v>
      </c>
      <c r="B3" s="4"/>
      <c r="C3" s="4"/>
      <c r="D3" s="4"/>
      <c r="E3" s="4"/>
      <c r="F3" s="4"/>
      <c r="G3" s="4"/>
      <c r="H3" s="4"/>
      <c r="I3" s="4"/>
      <c r="J3" s="4"/>
      <c r="K3" s="70"/>
      <c r="L3" s="70"/>
      <c r="M3" s="70"/>
      <c r="N3" s="70"/>
      <c r="O3" s="70"/>
    </row>
    <row r="4" ht="18.75" customHeight="1" spans="1:15">
      <c r="A4" s="62" t="str">
        <f>"单位名称："&amp;"元江哈尼族彝族傣族自治县公共资源交易中心"</f>
        <v>单位名称：元江哈尼族彝族傣族自治县公共资源交易中心</v>
      </c>
      <c r="B4" s="62"/>
      <c r="C4" s="62"/>
      <c r="D4" s="62"/>
      <c r="E4" s="62"/>
      <c r="F4" s="62"/>
      <c r="G4" s="62"/>
      <c r="H4" s="62"/>
      <c r="I4" s="62"/>
      <c r="J4" s="3"/>
      <c r="K4" s="3"/>
      <c r="L4" s="3"/>
      <c r="M4" s="3"/>
      <c r="N4" s="3"/>
      <c r="O4" s="3" t="s">
        <v>29</v>
      </c>
    </row>
    <row r="5" ht="18.75" customHeight="1" spans="1:15">
      <c r="A5" s="13" t="s">
        <v>59</v>
      </c>
      <c r="B5" s="13" t="s">
        <v>60</v>
      </c>
      <c r="C5" s="47" t="s">
        <v>32</v>
      </c>
      <c r="D5" s="47" t="s">
        <v>35</v>
      </c>
      <c r="E5" s="47"/>
      <c r="F5" s="47"/>
      <c r="G5" s="13" t="s">
        <v>36</v>
      </c>
      <c r="H5" s="47" t="s">
        <v>37</v>
      </c>
      <c r="I5" s="13" t="s">
        <v>61</v>
      </c>
      <c r="J5" s="47" t="s">
        <v>62</v>
      </c>
      <c r="K5" s="47"/>
      <c r="L5" s="47"/>
      <c r="M5" s="47"/>
      <c r="N5" s="47"/>
      <c r="O5" s="47"/>
    </row>
    <row r="6" ht="18.75" customHeight="1" spans="1:15">
      <c r="A6" s="13"/>
      <c r="B6" s="13"/>
      <c r="C6" s="47"/>
      <c r="D6" s="47" t="s">
        <v>34</v>
      </c>
      <c r="E6" s="47" t="s">
        <v>63</v>
      </c>
      <c r="F6" s="47" t="s">
        <v>64</v>
      </c>
      <c r="G6" s="13"/>
      <c r="H6" s="47"/>
      <c r="I6" s="13"/>
      <c r="J6" s="47" t="s">
        <v>34</v>
      </c>
      <c r="K6" s="47" t="s">
        <v>65</v>
      </c>
      <c r="L6" s="14" t="s">
        <v>66</v>
      </c>
      <c r="M6" s="14" t="s">
        <v>67</v>
      </c>
      <c r="N6" s="14" t="s">
        <v>68</v>
      </c>
      <c r="O6" s="14" t="s">
        <v>69</v>
      </c>
    </row>
    <row r="7" ht="18.75" customHeight="1" spans="1:15">
      <c r="A7" s="14" t="s">
        <v>46</v>
      </c>
      <c r="B7" s="14" t="s">
        <v>47</v>
      </c>
      <c r="C7" s="14" t="s">
        <v>48</v>
      </c>
      <c r="D7" s="14" t="s">
        <v>49</v>
      </c>
      <c r="E7" s="14" t="s">
        <v>50</v>
      </c>
      <c r="F7" s="14" t="s">
        <v>51</v>
      </c>
      <c r="G7" s="14" t="s">
        <v>52</v>
      </c>
      <c r="H7" s="14" t="s">
        <v>53</v>
      </c>
      <c r="I7" s="14" t="s">
        <v>54</v>
      </c>
      <c r="J7" s="14" t="s">
        <v>70</v>
      </c>
      <c r="K7" s="14">
        <v>11</v>
      </c>
      <c r="L7" s="14">
        <v>12</v>
      </c>
      <c r="M7" s="14">
        <v>13</v>
      </c>
      <c r="N7" s="14">
        <v>14</v>
      </c>
      <c r="O7" s="14">
        <v>15</v>
      </c>
    </row>
    <row r="8" ht="20.25" customHeight="1" spans="1:15">
      <c r="A8" s="16" t="s">
        <v>71</v>
      </c>
      <c r="B8" s="16" t="s">
        <v>72</v>
      </c>
      <c r="C8" s="17">
        <v>1958849.12</v>
      </c>
      <c r="D8" s="17">
        <v>1958849.12</v>
      </c>
      <c r="E8" s="17">
        <v>1593149.12</v>
      </c>
      <c r="F8" s="17">
        <v>365700</v>
      </c>
      <c r="G8" s="17"/>
      <c r="H8" s="17"/>
      <c r="I8" s="17"/>
      <c r="J8" s="17"/>
      <c r="K8" s="17"/>
      <c r="L8" s="17"/>
      <c r="M8" s="17"/>
      <c r="N8" s="17"/>
      <c r="O8" s="17"/>
    </row>
    <row r="9" ht="20.25" customHeight="1" spans="1:15">
      <c r="A9" s="81" t="s">
        <v>73</v>
      </c>
      <c r="B9" s="81" t="s">
        <v>74</v>
      </c>
      <c r="C9" s="17">
        <v>1958849.12</v>
      </c>
      <c r="D9" s="17">
        <v>1958849.12</v>
      </c>
      <c r="E9" s="17">
        <v>1593149.12</v>
      </c>
      <c r="F9" s="17">
        <v>365700</v>
      </c>
      <c r="G9" s="17"/>
      <c r="H9" s="17"/>
      <c r="I9" s="17"/>
      <c r="J9" s="17"/>
      <c r="K9" s="17"/>
      <c r="L9" s="17"/>
      <c r="M9" s="17"/>
      <c r="N9" s="17"/>
      <c r="O9" s="17"/>
    </row>
    <row r="10" ht="20.25" customHeight="1" spans="1:15">
      <c r="A10" s="82" t="s">
        <v>75</v>
      </c>
      <c r="B10" s="82" t="s">
        <v>76</v>
      </c>
      <c r="C10" s="17">
        <v>1958849.12</v>
      </c>
      <c r="D10" s="17">
        <v>1958849.12</v>
      </c>
      <c r="E10" s="17">
        <v>1593149.12</v>
      </c>
      <c r="F10" s="17">
        <v>365700</v>
      </c>
      <c r="G10" s="17"/>
      <c r="H10" s="17"/>
      <c r="I10" s="17"/>
      <c r="J10" s="17"/>
      <c r="K10" s="17"/>
      <c r="L10" s="17"/>
      <c r="M10" s="17"/>
      <c r="N10" s="17"/>
      <c r="O10" s="17"/>
    </row>
    <row r="11" ht="20.25" customHeight="1" spans="1:15">
      <c r="A11" s="16" t="s">
        <v>77</v>
      </c>
      <c r="B11" s="16" t="s">
        <v>78</v>
      </c>
      <c r="C11" s="17">
        <v>173228.48</v>
      </c>
      <c r="D11" s="17">
        <v>173228.48</v>
      </c>
      <c r="E11" s="17">
        <v>173228.48</v>
      </c>
      <c r="F11" s="17"/>
      <c r="G11" s="17"/>
      <c r="H11" s="17"/>
      <c r="I11" s="17"/>
      <c r="J11" s="17"/>
      <c r="K11" s="17"/>
      <c r="L11" s="17"/>
      <c r="M11" s="17"/>
      <c r="N11" s="17"/>
      <c r="O11" s="17"/>
    </row>
    <row r="12" ht="20.25" customHeight="1" spans="1:15">
      <c r="A12" s="81" t="s">
        <v>79</v>
      </c>
      <c r="B12" s="81" t="s">
        <v>80</v>
      </c>
      <c r="C12" s="17">
        <v>173228.48</v>
      </c>
      <c r="D12" s="17">
        <v>173228.48</v>
      </c>
      <c r="E12" s="17">
        <v>173228.48</v>
      </c>
      <c r="F12" s="17"/>
      <c r="G12" s="17"/>
      <c r="H12" s="17"/>
      <c r="I12" s="17"/>
      <c r="J12" s="17"/>
      <c r="K12" s="17"/>
      <c r="L12" s="17"/>
      <c r="M12" s="17"/>
      <c r="N12" s="17"/>
      <c r="O12" s="17"/>
    </row>
    <row r="13" ht="20.25" customHeight="1" spans="1:15">
      <c r="A13" s="82" t="s">
        <v>81</v>
      </c>
      <c r="B13" s="82" t="s">
        <v>82</v>
      </c>
      <c r="C13" s="17">
        <v>6600</v>
      </c>
      <c r="D13" s="17">
        <v>6600</v>
      </c>
      <c r="E13" s="17">
        <v>6600</v>
      </c>
      <c r="F13" s="17"/>
      <c r="G13" s="17"/>
      <c r="H13" s="17"/>
      <c r="I13" s="17"/>
      <c r="J13" s="17"/>
      <c r="K13" s="17"/>
      <c r="L13" s="17"/>
      <c r="M13" s="17"/>
      <c r="N13" s="17"/>
      <c r="O13" s="17"/>
    </row>
    <row r="14" ht="20.25" customHeight="1" spans="1:15">
      <c r="A14" s="82" t="s">
        <v>83</v>
      </c>
      <c r="B14" s="82" t="s">
        <v>84</v>
      </c>
      <c r="C14" s="17">
        <v>166628.48</v>
      </c>
      <c r="D14" s="17">
        <v>166628.48</v>
      </c>
      <c r="E14" s="17">
        <v>166628.48</v>
      </c>
      <c r="F14" s="17"/>
      <c r="G14" s="17"/>
      <c r="H14" s="17"/>
      <c r="I14" s="17"/>
      <c r="J14" s="17"/>
      <c r="K14" s="17"/>
      <c r="L14" s="17"/>
      <c r="M14" s="17"/>
      <c r="N14" s="17"/>
      <c r="O14" s="17"/>
    </row>
    <row r="15" ht="20.25" customHeight="1" spans="1:15">
      <c r="A15" s="16" t="s">
        <v>85</v>
      </c>
      <c r="B15" s="16" t="s">
        <v>86</v>
      </c>
      <c r="C15" s="17">
        <v>96587.66</v>
      </c>
      <c r="D15" s="17">
        <v>96587.66</v>
      </c>
      <c r="E15" s="17">
        <v>96587.66</v>
      </c>
      <c r="F15" s="17"/>
      <c r="G15" s="17"/>
      <c r="H15" s="17"/>
      <c r="I15" s="17"/>
      <c r="J15" s="17"/>
      <c r="K15" s="17"/>
      <c r="L15" s="17"/>
      <c r="M15" s="17"/>
      <c r="N15" s="17"/>
      <c r="O15" s="17"/>
    </row>
    <row r="16" ht="20.25" customHeight="1" spans="1:15">
      <c r="A16" s="81" t="s">
        <v>87</v>
      </c>
      <c r="B16" s="81" t="s">
        <v>88</v>
      </c>
      <c r="C16" s="17">
        <v>96587.66</v>
      </c>
      <c r="D16" s="17">
        <v>96587.66</v>
      </c>
      <c r="E16" s="17">
        <v>96587.66</v>
      </c>
      <c r="F16" s="17"/>
      <c r="G16" s="17"/>
      <c r="H16" s="17"/>
      <c r="I16" s="17"/>
      <c r="J16" s="17"/>
      <c r="K16" s="17"/>
      <c r="L16" s="17"/>
      <c r="M16" s="17"/>
      <c r="N16" s="17"/>
      <c r="O16" s="17"/>
    </row>
    <row r="17" ht="20.25" customHeight="1" spans="1:15">
      <c r="A17" s="82" t="s">
        <v>89</v>
      </c>
      <c r="B17" s="82" t="s">
        <v>90</v>
      </c>
      <c r="C17" s="17">
        <v>86438.52</v>
      </c>
      <c r="D17" s="17">
        <v>86438.52</v>
      </c>
      <c r="E17" s="17">
        <v>86438.52</v>
      </c>
      <c r="F17" s="17"/>
      <c r="G17" s="17"/>
      <c r="H17" s="17"/>
      <c r="I17" s="17"/>
      <c r="J17" s="17"/>
      <c r="K17" s="17"/>
      <c r="L17" s="17"/>
      <c r="M17" s="17"/>
      <c r="N17" s="17"/>
      <c r="O17" s="17"/>
    </row>
    <row r="18" ht="20.25" customHeight="1" spans="1:15">
      <c r="A18" s="82" t="s">
        <v>91</v>
      </c>
      <c r="B18" s="82" t="s">
        <v>92</v>
      </c>
      <c r="C18" s="17">
        <v>10149.14</v>
      </c>
      <c r="D18" s="17">
        <v>10149.14</v>
      </c>
      <c r="E18" s="17">
        <v>10149.14</v>
      </c>
      <c r="F18" s="17"/>
      <c r="G18" s="17"/>
      <c r="H18" s="17"/>
      <c r="I18" s="17"/>
      <c r="J18" s="17"/>
      <c r="K18" s="17"/>
      <c r="L18" s="17"/>
      <c r="M18" s="17"/>
      <c r="N18" s="17"/>
      <c r="O18" s="17"/>
    </row>
    <row r="19" ht="20.25" customHeight="1" spans="1:15">
      <c r="A19" s="16" t="s">
        <v>93</v>
      </c>
      <c r="B19" s="16" t="s">
        <v>94</v>
      </c>
      <c r="C19" s="17">
        <v>165192</v>
      </c>
      <c r="D19" s="17">
        <v>165192</v>
      </c>
      <c r="E19" s="17">
        <v>165192</v>
      </c>
      <c r="F19" s="17"/>
      <c r="G19" s="17"/>
      <c r="H19" s="17"/>
      <c r="I19" s="17"/>
      <c r="J19" s="17"/>
      <c r="K19" s="17"/>
      <c r="L19" s="17"/>
      <c r="M19" s="17"/>
      <c r="N19" s="17"/>
      <c r="O19" s="17"/>
    </row>
    <row r="20" ht="20.25" customHeight="1" spans="1:15">
      <c r="A20" s="81" t="s">
        <v>95</v>
      </c>
      <c r="B20" s="81" t="s">
        <v>96</v>
      </c>
      <c r="C20" s="17">
        <v>165192</v>
      </c>
      <c r="D20" s="17">
        <v>165192</v>
      </c>
      <c r="E20" s="17">
        <v>165192</v>
      </c>
      <c r="F20" s="17"/>
      <c r="G20" s="17"/>
      <c r="H20" s="17"/>
      <c r="I20" s="17"/>
      <c r="J20" s="17"/>
      <c r="K20" s="17"/>
      <c r="L20" s="17"/>
      <c r="M20" s="17"/>
      <c r="N20" s="17"/>
      <c r="O20" s="17"/>
    </row>
    <row r="21" ht="20.25" customHeight="1" spans="1:15">
      <c r="A21" s="82" t="s">
        <v>97</v>
      </c>
      <c r="B21" s="82" t="s">
        <v>98</v>
      </c>
      <c r="C21" s="17">
        <v>165192</v>
      </c>
      <c r="D21" s="17">
        <v>165192</v>
      </c>
      <c r="E21" s="17">
        <v>165192</v>
      </c>
      <c r="F21" s="17"/>
      <c r="G21" s="17"/>
      <c r="H21" s="17"/>
      <c r="I21" s="17"/>
      <c r="J21" s="17"/>
      <c r="K21" s="17"/>
      <c r="L21" s="17"/>
      <c r="M21" s="17"/>
      <c r="N21" s="17"/>
      <c r="O21" s="17"/>
    </row>
    <row r="22" ht="20.25" customHeight="1" spans="1:15">
      <c r="A22" s="65" t="s">
        <v>99</v>
      </c>
      <c r="B22" s="65"/>
      <c r="C22" s="17">
        <v>2393857.26</v>
      </c>
      <c r="D22" s="17">
        <v>2393857.26</v>
      </c>
      <c r="E22" s="17">
        <v>2028157.26</v>
      </c>
      <c r="F22" s="17">
        <v>365700</v>
      </c>
      <c r="G22" s="17"/>
      <c r="H22" s="17"/>
      <c r="I22" s="17"/>
      <c r="J22" s="17"/>
      <c r="K22" s="17"/>
      <c r="L22" s="17"/>
      <c r="M22" s="17"/>
      <c r="N22" s="17"/>
      <c r="O22" s="17"/>
    </row>
  </sheetData>
  <mergeCells count="11">
    <mergeCell ref="A3:O3"/>
    <mergeCell ref="A4:I4"/>
    <mergeCell ref="D5:F5"/>
    <mergeCell ref="J5:O5"/>
    <mergeCell ref="A22:B22"/>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B23" sqref="B23"/>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100</v>
      </c>
    </row>
    <row r="3" ht="45" customHeight="1" spans="1:4">
      <c r="A3" s="4" t="s">
        <v>101</v>
      </c>
      <c r="B3" s="4"/>
      <c r="C3" s="4"/>
      <c r="D3" s="4"/>
    </row>
    <row r="4" ht="18.75" customHeight="1" spans="1:4">
      <c r="A4" s="5" t="str">
        <f>"单位名称："&amp;"元江哈尼族彝族傣族自治县公共资源交易中心"</f>
        <v>单位名称：元江哈尼族彝族傣族自治县公共资源交易中心</v>
      </c>
      <c r="B4" s="5"/>
      <c r="C4" s="83"/>
      <c r="D4" s="6" t="s">
        <v>2</v>
      </c>
    </row>
    <row r="5" ht="22.5" customHeight="1" spans="1:4">
      <c r="A5" s="8" t="s">
        <v>3</v>
      </c>
      <c r="B5" s="8"/>
      <c r="C5" s="8" t="s">
        <v>4</v>
      </c>
      <c r="D5" s="8"/>
    </row>
    <row r="6" ht="18.75" customHeight="1" spans="1:4">
      <c r="A6" s="8" t="s">
        <v>5</v>
      </c>
      <c r="B6" s="8" t="s">
        <v>6</v>
      </c>
      <c r="C6" s="8" t="s">
        <v>102</v>
      </c>
      <c r="D6" s="8" t="s">
        <v>6</v>
      </c>
    </row>
    <row r="7" ht="18.75" customHeight="1" spans="1:4">
      <c r="A7" s="8"/>
      <c r="B7" s="8"/>
      <c r="C7" s="8"/>
      <c r="D7" s="8"/>
    </row>
    <row r="8" ht="22.5" customHeight="1" spans="1:4">
      <c r="A8" s="15" t="s">
        <v>103</v>
      </c>
      <c r="B8" s="17">
        <v>2393857.26</v>
      </c>
      <c r="C8" s="15" t="s">
        <v>104</v>
      </c>
      <c r="D8" s="17">
        <v>2393857.26</v>
      </c>
    </row>
    <row r="9" ht="22.5" customHeight="1" spans="1:4">
      <c r="A9" s="15" t="s">
        <v>105</v>
      </c>
      <c r="B9" s="17">
        <v>2393857.26</v>
      </c>
      <c r="C9" s="15" t="str">
        <f>"（"&amp;"一"&amp;"）"&amp;"一般公共服务支出"</f>
        <v>（一）一般公共服务支出</v>
      </c>
      <c r="D9" s="17">
        <v>1958849.12</v>
      </c>
    </row>
    <row r="10" ht="22.5" customHeight="1" spans="1:4">
      <c r="A10" s="15" t="s">
        <v>106</v>
      </c>
      <c r="B10" s="17"/>
      <c r="C10" s="15" t="str">
        <f>"（"&amp;"二"&amp;"）"&amp;"社会保障和就业支出"</f>
        <v>（二）社会保障和就业支出</v>
      </c>
      <c r="D10" s="17">
        <v>173228.48</v>
      </c>
    </row>
    <row r="11" ht="22.5" customHeight="1" spans="1:4">
      <c r="A11" s="15" t="s">
        <v>107</v>
      </c>
      <c r="B11" s="17"/>
      <c r="C11" s="15" t="str">
        <f>"（"&amp;"三"&amp;"）"&amp;"卫生健康支出"</f>
        <v>（三）卫生健康支出</v>
      </c>
      <c r="D11" s="17">
        <v>96587.66</v>
      </c>
    </row>
    <row r="12" ht="22.5" customHeight="1" spans="1:4">
      <c r="A12" s="15" t="s">
        <v>108</v>
      </c>
      <c r="B12" s="17"/>
      <c r="C12" s="15" t="str">
        <f>"（"&amp;"四"&amp;"）"&amp;"住房保障支出"</f>
        <v>（四）住房保障支出</v>
      </c>
      <c r="D12" s="17">
        <v>165192</v>
      </c>
    </row>
    <row r="13" ht="22.5" customHeight="1" spans="1:4">
      <c r="A13" s="15" t="s">
        <v>105</v>
      </c>
      <c r="B13" s="17"/>
      <c r="C13" s="15"/>
      <c r="D13" s="17"/>
    </row>
    <row r="14" ht="22.5" customHeight="1" spans="1:4">
      <c r="A14" s="15" t="s">
        <v>106</v>
      </c>
      <c r="B14" s="17"/>
      <c r="C14" s="15"/>
      <c r="D14" s="17"/>
    </row>
    <row r="15" ht="22.5" customHeight="1" spans="1:4">
      <c r="A15" s="15" t="s">
        <v>107</v>
      </c>
      <c r="B15" s="17"/>
      <c r="C15" s="15"/>
      <c r="D15" s="17"/>
    </row>
    <row r="16" ht="22.5" customHeight="1" spans="1:4">
      <c r="A16" s="84"/>
      <c r="B16" s="17"/>
      <c r="C16" s="15" t="s">
        <v>109</v>
      </c>
      <c r="D16" s="17"/>
    </row>
    <row r="17" ht="22.5" customHeight="1" spans="1:4">
      <c r="A17" s="85" t="s">
        <v>110</v>
      </c>
      <c r="B17" s="86">
        <v>2393857.26</v>
      </c>
      <c r="C17" s="87" t="s">
        <v>111</v>
      </c>
      <c r="D17" s="86">
        <v>2393857.26</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2"/>
  <sheetViews>
    <sheetView showZeros="0" workbookViewId="0">
      <pane ySplit="1" topLeftCell="A2" activePane="bottomLeft" state="frozen"/>
      <selection/>
      <selection pane="bottomLeft" activeCell="C21" sqref="C21"/>
    </sheetView>
  </sheetViews>
  <sheetFormatPr defaultColWidth="8.85" defaultRowHeight="15" customHeight="1" outlineLevelCol="6"/>
  <cols>
    <col min="1" max="1" width="21.425" customWidth="1"/>
    <col min="2" max="2" width="39.125" customWidth="1"/>
    <col min="3" max="7" width="21.425" customWidth="1"/>
  </cols>
  <sheetData>
    <row r="1" customHeight="1" spans="1:7">
      <c r="A1" s="1"/>
      <c r="B1" s="1"/>
      <c r="C1" s="1"/>
      <c r="D1" s="1"/>
      <c r="E1" s="1"/>
      <c r="F1" s="1"/>
      <c r="G1" s="1"/>
    </row>
    <row r="2" ht="18.75" customHeight="1" spans="1:7">
      <c r="A2" s="2"/>
      <c r="B2" s="2"/>
      <c r="C2" s="2"/>
      <c r="D2" s="2"/>
      <c r="E2" s="2"/>
      <c r="F2" s="2"/>
      <c r="G2" s="61" t="s">
        <v>112</v>
      </c>
    </row>
    <row r="3" ht="37.5" customHeight="1" spans="1:7">
      <c r="A3" s="4" t="s">
        <v>113</v>
      </c>
      <c r="B3" s="4"/>
      <c r="C3" s="4"/>
      <c r="D3" s="4"/>
      <c r="E3" s="4"/>
      <c r="F3" s="4"/>
      <c r="G3" s="4"/>
    </row>
    <row r="4" ht="18.75" customHeight="1" spans="1:7">
      <c r="A4" s="62" t="str">
        <f>"单位名称："&amp;"元江哈尼族彝族傣族自治县公共资源交易中心"</f>
        <v>单位名称：元江哈尼族彝族傣族自治县公共资源交易中心</v>
      </c>
      <c r="B4" s="62"/>
      <c r="C4" s="62"/>
      <c r="D4" s="63"/>
      <c r="E4" s="63"/>
      <c r="F4" s="63"/>
      <c r="G4" s="64" t="s">
        <v>29</v>
      </c>
    </row>
    <row r="5" ht="18.75" customHeight="1" spans="1:7">
      <c r="A5" s="13" t="s">
        <v>114</v>
      </c>
      <c r="B5" s="13" t="s">
        <v>60</v>
      </c>
      <c r="C5" s="47" t="s">
        <v>32</v>
      </c>
      <c r="D5" s="47" t="s">
        <v>63</v>
      </c>
      <c r="E5" s="47"/>
      <c r="F5" s="47"/>
      <c r="G5" s="13" t="s">
        <v>64</v>
      </c>
    </row>
    <row r="6" ht="18.75" customHeight="1" spans="1:7">
      <c r="A6" s="13" t="s">
        <v>59</v>
      </c>
      <c r="B6" s="13" t="s">
        <v>60</v>
      </c>
      <c r="C6" s="47"/>
      <c r="D6" s="47" t="s">
        <v>34</v>
      </c>
      <c r="E6" s="47" t="s">
        <v>115</v>
      </c>
      <c r="F6" s="47" t="s">
        <v>116</v>
      </c>
      <c r="G6" s="13"/>
    </row>
    <row r="7" ht="18.75" customHeight="1" spans="1:7">
      <c r="A7" s="14" t="s">
        <v>46</v>
      </c>
      <c r="B7" s="14" t="s">
        <v>47</v>
      </c>
      <c r="C7" s="14" t="s">
        <v>48</v>
      </c>
      <c r="D7" s="14" t="s">
        <v>49</v>
      </c>
      <c r="E7" s="14" t="s">
        <v>50</v>
      </c>
      <c r="F7" s="14" t="s">
        <v>51</v>
      </c>
      <c r="G7" s="14" t="s">
        <v>52</v>
      </c>
    </row>
    <row r="8" ht="20.25" customHeight="1" spans="1:7">
      <c r="A8" s="16" t="s">
        <v>71</v>
      </c>
      <c r="B8" s="16" t="s">
        <v>72</v>
      </c>
      <c r="C8" s="17">
        <v>1958849.12</v>
      </c>
      <c r="D8" s="17">
        <v>1593149.12</v>
      </c>
      <c r="E8" s="17">
        <v>1428254</v>
      </c>
      <c r="F8" s="17">
        <v>164895.12</v>
      </c>
      <c r="G8" s="17">
        <v>365700</v>
      </c>
    </row>
    <row r="9" ht="20.25" customHeight="1" spans="1:7">
      <c r="A9" s="81" t="s">
        <v>73</v>
      </c>
      <c r="B9" s="81" t="s">
        <v>74</v>
      </c>
      <c r="C9" s="17">
        <v>1958849.12</v>
      </c>
      <c r="D9" s="17">
        <v>1593149.12</v>
      </c>
      <c r="E9" s="17">
        <v>1428254</v>
      </c>
      <c r="F9" s="17">
        <v>164895.12</v>
      </c>
      <c r="G9" s="17">
        <v>365700</v>
      </c>
    </row>
    <row r="10" ht="20.25" customHeight="1" spans="1:7">
      <c r="A10" s="82" t="s">
        <v>75</v>
      </c>
      <c r="B10" s="82" t="s">
        <v>76</v>
      </c>
      <c r="C10" s="17">
        <v>1958849.12</v>
      </c>
      <c r="D10" s="17">
        <v>1593149.12</v>
      </c>
      <c r="E10" s="17">
        <v>1428254</v>
      </c>
      <c r="F10" s="17">
        <v>164895.12</v>
      </c>
      <c r="G10" s="17">
        <v>365700</v>
      </c>
    </row>
    <row r="11" ht="20.25" customHeight="1" spans="1:7">
      <c r="A11" s="16" t="s">
        <v>77</v>
      </c>
      <c r="B11" s="16" t="s">
        <v>78</v>
      </c>
      <c r="C11" s="17">
        <v>173228.48</v>
      </c>
      <c r="D11" s="17">
        <v>173228.48</v>
      </c>
      <c r="E11" s="17">
        <v>172628.48</v>
      </c>
      <c r="F11" s="17">
        <v>600</v>
      </c>
      <c r="G11" s="17"/>
    </row>
    <row r="12" ht="20.25" customHeight="1" spans="1:7">
      <c r="A12" s="81" t="s">
        <v>79</v>
      </c>
      <c r="B12" s="81" t="s">
        <v>80</v>
      </c>
      <c r="C12" s="17">
        <v>173228.48</v>
      </c>
      <c r="D12" s="17">
        <v>173228.48</v>
      </c>
      <c r="E12" s="17">
        <v>172628.48</v>
      </c>
      <c r="F12" s="17">
        <v>600</v>
      </c>
      <c r="G12" s="17"/>
    </row>
    <row r="13" ht="20.25" customHeight="1" spans="1:7">
      <c r="A13" s="82" t="s">
        <v>81</v>
      </c>
      <c r="B13" s="82" t="s">
        <v>82</v>
      </c>
      <c r="C13" s="17">
        <v>6600</v>
      </c>
      <c r="D13" s="17">
        <v>6600</v>
      </c>
      <c r="E13" s="17">
        <v>6000</v>
      </c>
      <c r="F13" s="17">
        <v>600</v>
      </c>
      <c r="G13" s="17"/>
    </row>
    <row r="14" ht="20.25" customHeight="1" spans="1:7">
      <c r="A14" s="82" t="s">
        <v>83</v>
      </c>
      <c r="B14" s="82" t="s">
        <v>84</v>
      </c>
      <c r="C14" s="17">
        <v>166628.48</v>
      </c>
      <c r="D14" s="17">
        <v>166628.48</v>
      </c>
      <c r="E14" s="17">
        <v>166628.48</v>
      </c>
      <c r="F14" s="17"/>
      <c r="G14" s="17"/>
    </row>
    <row r="15" ht="20.25" customHeight="1" spans="1:7">
      <c r="A15" s="16" t="s">
        <v>85</v>
      </c>
      <c r="B15" s="16" t="s">
        <v>86</v>
      </c>
      <c r="C15" s="17">
        <v>96587.66</v>
      </c>
      <c r="D15" s="17">
        <v>96587.66</v>
      </c>
      <c r="E15" s="17">
        <v>96587.66</v>
      </c>
      <c r="F15" s="17"/>
      <c r="G15" s="17"/>
    </row>
    <row r="16" ht="20.25" customHeight="1" spans="1:7">
      <c r="A16" s="81" t="s">
        <v>87</v>
      </c>
      <c r="B16" s="81" t="s">
        <v>88</v>
      </c>
      <c r="C16" s="17">
        <v>96587.66</v>
      </c>
      <c r="D16" s="17">
        <v>96587.66</v>
      </c>
      <c r="E16" s="17">
        <v>96587.66</v>
      </c>
      <c r="F16" s="17"/>
      <c r="G16" s="17"/>
    </row>
    <row r="17" ht="20.25" customHeight="1" spans="1:7">
      <c r="A17" s="82" t="s">
        <v>89</v>
      </c>
      <c r="B17" s="82" t="s">
        <v>90</v>
      </c>
      <c r="C17" s="17">
        <v>86438.52</v>
      </c>
      <c r="D17" s="17">
        <v>86438.52</v>
      </c>
      <c r="E17" s="17">
        <v>86438.52</v>
      </c>
      <c r="F17" s="17"/>
      <c r="G17" s="17"/>
    </row>
    <row r="18" ht="20.25" customHeight="1" spans="1:7">
      <c r="A18" s="82" t="s">
        <v>91</v>
      </c>
      <c r="B18" s="82" t="s">
        <v>92</v>
      </c>
      <c r="C18" s="17">
        <v>10149.14</v>
      </c>
      <c r="D18" s="17">
        <v>10149.14</v>
      </c>
      <c r="E18" s="17">
        <v>10149.14</v>
      </c>
      <c r="F18" s="17"/>
      <c r="G18" s="17"/>
    </row>
    <row r="19" ht="20.25" customHeight="1" spans="1:7">
      <c r="A19" s="16" t="s">
        <v>93</v>
      </c>
      <c r="B19" s="16" t="s">
        <v>94</v>
      </c>
      <c r="C19" s="17">
        <v>165192</v>
      </c>
      <c r="D19" s="17">
        <v>165192</v>
      </c>
      <c r="E19" s="17">
        <v>165192</v>
      </c>
      <c r="F19" s="17"/>
      <c r="G19" s="17"/>
    </row>
    <row r="20" ht="20.25" customHeight="1" spans="1:7">
      <c r="A20" s="81" t="s">
        <v>95</v>
      </c>
      <c r="B20" s="81" t="s">
        <v>96</v>
      </c>
      <c r="C20" s="17">
        <v>165192</v>
      </c>
      <c r="D20" s="17">
        <v>165192</v>
      </c>
      <c r="E20" s="17">
        <v>165192</v>
      </c>
      <c r="F20" s="17"/>
      <c r="G20" s="17"/>
    </row>
    <row r="21" ht="20.25" customHeight="1" spans="1:7">
      <c r="A21" s="82" t="s">
        <v>97</v>
      </c>
      <c r="B21" s="82" t="s">
        <v>98</v>
      </c>
      <c r="C21" s="17">
        <v>165192</v>
      </c>
      <c r="D21" s="17">
        <v>165192</v>
      </c>
      <c r="E21" s="17">
        <v>165192</v>
      </c>
      <c r="F21" s="17"/>
      <c r="G21" s="17"/>
    </row>
    <row r="22" ht="20.25" customHeight="1" spans="1:7">
      <c r="A22" s="65" t="s">
        <v>99</v>
      </c>
      <c r="B22" s="65"/>
      <c r="C22" s="66">
        <v>2393857.26</v>
      </c>
      <c r="D22" s="66">
        <v>2028157.26</v>
      </c>
      <c r="E22" s="66">
        <v>1862662.14</v>
      </c>
      <c r="F22" s="66">
        <v>165495.12</v>
      </c>
      <c r="G22" s="66">
        <v>365700</v>
      </c>
    </row>
  </sheetData>
  <mergeCells count="7">
    <mergeCell ref="A3:G3"/>
    <mergeCell ref="A4:C4"/>
    <mergeCell ref="A5:B5"/>
    <mergeCell ref="D5:F5"/>
    <mergeCell ref="A22:B22"/>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D19" sqref="D19"/>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74"/>
      <c r="B2" s="74"/>
      <c r="C2" s="75"/>
      <c r="D2" s="2"/>
      <c r="E2" s="2"/>
      <c r="F2" s="76" t="s">
        <v>117</v>
      </c>
    </row>
    <row r="3" ht="41.25" customHeight="1" spans="1:6">
      <c r="A3" s="77" t="s">
        <v>118</v>
      </c>
      <c r="B3" s="77"/>
      <c r="C3" s="77"/>
      <c r="D3" s="77"/>
      <c r="E3" s="77"/>
      <c r="F3" s="77"/>
    </row>
    <row r="4" ht="18.75" customHeight="1" spans="1:6">
      <c r="A4" s="5" t="str">
        <f>"单位名称："&amp;"元江哈尼族彝族傣族自治县公共资源交易中心"</f>
        <v>单位名称：元江哈尼族彝族傣族自治县公共资源交易中心</v>
      </c>
      <c r="B4" s="5"/>
      <c r="C4" s="5"/>
      <c r="D4" s="78"/>
      <c r="E4" s="2"/>
      <c r="F4" s="76" t="s">
        <v>29</v>
      </c>
    </row>
    <row r="5" ht="18.75" customHeight="1" spans="1:6">
      <c r="A5" s="13" t="s">
        <v>119</v>
      </c>
      <c r="B5" s="47" t="s">
        <v>120</v>
      </c>
      <c r="C5" s="47" t="s">
        <v>121</v>
      </c>
      <c r="D5" s="47"/>
      <c r="E5" s="47"/>
      <c r="F5" s="47" t="s">
        <v>122</v>
      </c>
    </row>
    <row r="6" ht="18.75" customHeight="1" spans="1:6">
      <c r="A6" s="13"/>
      <c r="B6" s="47"/>
      <c r="C6" s="47" t="s">
        <v>34</v>
      </c>
      <c r="D6" s="47" t="s">
        <v>123</v>
      </c>
      <c r="E6" s="47" t="s">
        <v>124</v>
      </c>
      <c r="F6" s="47"/>
    </row>
    <row r="7" ht="18.75" customHeight="1" spans="1:6">
      <c r="A7" s="79">
        <v>1</v>
      </c>
      <c r="B7" s="80">
        <v>2</v>
      </c>
      <c r="C7" s="79">
        <v>3</v>
      </c>
      <c r="D7" s="79">
        <v>4</v>
      </c>
      <c r="E7" s="79">
        <v>5</v>
      </c>
      <c r="F7" s="79">
        <v>6</v>
      </c>
    </row>
    <row r="8" ht="20.25" customHeight="1" spans="1:6">
      <c r="A8" s="17">
        <v>4000</v>
      </c>
      <c r="B8" s="17"/>
      <c r="C8" s="17"/>
      <c r="D8" s="17"/>
      <c r="E8" s="17"/>
      <c r="F8" s="17">
        <v>4000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2"/>
  <sheetViews>
    <sheetView showZeros="0" workbookViewId="0">
      <pane ySplit="1" topLeftCell="A11" activePane="bottomLeft" state="frozen"/>
      <selection/>
      <selection pane="bottomLeft" activeCell="C21" sqref="C21"/>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125</v>
      </c>
    </row>
    <row r="3" ht="45" customHeight="1" spans="1:23">
      <c r="A3" s="4" t="s">
        <v>126</v>
      </c>
      <c r="B3" s="4"/>
      <c r="C3" s="4"/>
      <c r="D3" s="4"/>
      <c r="E3" s="4"/>
      <c r="F3" s="4"/>
      <c r="G3" s="4"/>
      <c r="H3" s="4"/>
      <c r="I3" s="4"/>
      <c r="J3" s="4"/>
      <c r="K3" s="4"/>
      <c r="L3" s="70"/>
      <c r="M3" s="70"/>
      <c r="N3" s="70"/>
      <c r="O3" s="70"/>
      <c r="P3" s="70"/>
      <c r="Q3" s="70"/>
      <c r="R3" s="70"/>
      <c r="S3" s="70"/>
      <c r="T3" s="70"/>
      <c r="U3" s="70"/>
      <c r="V3" s="70"/>
      <c r="W3" s="70"/>
    </row>
    <row r="4" ht="18.75" customHeight="1" spans="1:23">
      <c r="A4" s="5" t="str">
        <f>"单位名称："&amp;"元江哈尼族彝族傣族自治县公共资源交易中心"</f>
        <v>单位名称：元江哈尼族彝族傣族自治县公共资源交易中心</v>
      </c>
      <c r="B4" s="5"/>
      <c r="C4" s="5"/>
      <c r="D4" s="5"/>
      <c r="E4" s="5"/>
      <c r="F4" s="5"/>
      <c r="G4" s="5"/>
      <c r="H4" s="71"/>
      <c r="I4" s="71"/>
      <c r="J4" s="71"/>
      <c r="K4" s="71"/>
      <c r="L4" s="6"/>
      <c r="M4" s="6"/>
      <c r="N4" s="6"/>
      <c r="O4" s="6"/>
      <c r="P4" s="6"/>
      <c r="Q4" s="6"/>
      <c r="R4" s="6"/>
      <c r="S4" s="6"/>
      <c r="T4" s="6"/>
      <c r="U4" s="6"/>
      <c r="V4" s="6"/>
      <c r="W4" s="6" t="s">
        <v>29</v>
      </c>
    </row>
    <row r="5" ht="18.75" customHeight="1" spans="1:23">
      <c r="A5" s="72" t="s">
        <v>127</v>
      </c>
      <c r="B5" s="72" t="s">
        <v>128</v>
      </c>
      <c r="C5" s="72" t="s">
        <v>129</v>
      </c>
      <c r="D5" s="72" t="s">
        <v>130</v>
      </c>
      <c r="E5" s="72" t="s">
        <v>131</v>
      </c>
      <c r="F5" s="72" t="s">
        <v>132</v>
      </c>
      <c r="G5" s="72" t="s">
        <v>133</v>
      </c>
      <c r="H5" s="73" t="s">
        <v>32</v>
      </c>
      <c r="I5" s="73" t="s">
        <v>134</v>
      </c>
      <c r="J5" s="72"/>
      <c r="K5" s="72"/>
      <c r="L5" s="72"/>
      <c r="M5" s="72"/>
      <c r="N5" s="72" t="s">
        <v>135</v>
      </c>
      <c r="O5" s="72"/>
      <c r="P5" s="72"/>
      <c r="Q5" s="72" t="s">
        <v>38</v>
      </c>
      <c r="R5" s="72" t="s">
        <v>62</v>
      </c>
      <c r="S5" s="72"/>
      <c r="T5" s="72"/>
      <c r="U5" s="72"/>
      <c r="V5" s="72"/>
      <c r="W5" s="72"/>
    </row>
    <row r="6" ht="18.75" customHeight="1" spans="1:23">
      <c r="A6" s="72"/>
      <c r="B6" s="72"/>
      <c r="C6" s="72"/>
      <c r="D6" s="72"/>
      <c r="E6" s="72"/>
      <c r="F6" s="72"/>
      <c r="G6" s="72"/>
      <c r="H6" s="73" t="s">
        <v>136</v>
      </c>
      <c r="I6" s="73" t="s">
        <v>137</v>
      </c>
      <c r="J6" s="72" t="s">
        <v>36</v>
      </c>
      <c r="K6" s="72" t="s">
        <v>37</v>
      </c>
      <c r="L6" s="72"/>
      <c r="M6" s="72"/>
      <c r="N6" s="72" t="s">
        <v>135</v>
      </c>
      <c r="O6" s="72" t="s">
        <v>36</v>
      </c>
      <c r="P6" s="72" t="s">
        <v>37</v>
      </c>
      <c r="Q6" s="72" t="s">
        <v>38</v>
      </c>
      <c r="R6" s="72" t="s">
        <v>62</v>
      </c>
      <c r="S6" s="72" t="s">
        <v>41</v>
      </c>
      <c r="T6" s="72" t="s">
        <v>42</v>
      </c>
      <c r="U6" s="72" t="s">
        <v>43</v>
      </c>
      <c r="V6" s="72" t="s">
        <v>44</v>
      </c>
      <c r="W6" s="72" t="s">
        <v>45</v>
      </c>
    </row>
    <row r="7" ht="18.75" customHeight="1" spans="1:23">
      <c r="A7" s="72"/>
      <c r="B7" s="72"/>
      <c r="C7" s="72"/>
      <c r="D7" s="72"/>
      <c r="E7" s="72"/>
      <c r="F7" s="72"/>
      <c r="G7" s="72"/>
      <c r="H7" s="73"/>
      <c r="I7" s="73" t="s">
        <v>138</v>
      </c>
      <c r="J7" s="72" t="s">
        <v>139</v>
      </c>
      <c r="K7" s="72" t="s">
        <v>140</v>
      </c>
      <c r="L7" s="72" t="s">
        <v>141</v>
      </c>
      <c r="M7" s="72" t="s">
        <v>142</v>
      </c>
      <c r="N7" s="72" t="s">
        <v>35</v>
      </c>
      <c r="O7" s="72" t="s">
        <v>36</v>
      </c>
      <c r="P7" s="72" t="s">
        <v>37</v>
      </c>
      <c r="Q7" s="72"/>
      <c r="R7" s="72" t="s">
        <v>34</v>
      </c>
      <c r="S7" s="72" t="s">
        <v>41</v>
      </c>
      <c r="T7" s="72" t="s">
        <v>42</v>
      </c>
      <c r="U7" s="72" t="s">
        <v>43</v>
      </c>
      <c r="V7" s="72" t="s">
        <v>44</v>
      </c>
      <c r="W7" s="72" t="s">
        <v>45</v>
      </c>
    </row>
    <row r="8" ht="22.65" customHeight="1" spans="1:23">
      <c r="A8" s="72"/>
      <c r="B8" s="72"/>
      <c r="C8" s="72"/>
      <c r="D8" s="72"/>
      <c r="E8" s="72"/>
      <c r="F8" s="72"/>
      <c r="G8" s="72"/>
      <c r="H8" s="73"/>
      <c r="I8" s="73" t="s">
        <v>34</v>
      </c>
      <c r="J8" s="72"/>
      <c r="K8" s="72"/>
      <c r="L8" s="72"/>
      <c r="M8" s="72"/>
      <c r="N8" s="72"/>
      <c r="O8" s="72"/>
      <c r="P8" s="72"/>
      <c r="Q8" s="72"/>
      <c r="R8" s="72"/>
      <c r="S8" s="72"/>
      <c r="T8" s="72"/>
      <c r="U8" s="72"/>
      <c r="V8" s="72"/>
      <c r="W8" s="72"/>
    </row>
    <row r="9" ht="18.75" customHeight="1" spans="1:23">
      <c r="A9" s="73" t="s">
        <v>46</v>
      </c>
      <c r="B9" s="73">
        <v>2</v>
      </c>
      <c r="C9" s="73">
        <v>3</v>
      </c>
      <c r="D9" s="73">
        <v>4</v>
      </c>
      <c r="E9" s="73">
        <v>5</v>
      </c>
      <c r="F9" s="73">
        <v>6</v>
      </c>
      <c r="G9" s="73">
        <v>7</v>
      </c>
      <c r="H9" s="73">
        <v>8</v>
      </c>
      <c r="I9" s="73">
        <v>9</v>
      </c>
      <c r="J9" s="73">
        <v>10</v>
      </c>
      <c r="K9" s="73">
        <v>11</v>
      </c>
      <c r="L9" s="73">
        <v>12</v>
      </c>
      <c r="M9" s="73">
        <v>13</v>
      </c>
      <c r="N9" s="73">
        <v>14</v>
      </c>
      <c r="O9" s="73">
        <v>15</v>
      </c>
      <c r="P9" s="73">
        <v>16</v>
      </c>
      <c r="Q9" s="73">
        <v>17</v>
      </c>
      <c r="R9" s="73">
        <v>18</v>
      </c>
      <c r="S9" s="73">
        <v>19</v>
      </c>
      <c r="T9" s="73">
        <v>20</v>
      </c>
      <c r="U9" s="73">
        <v>21</v>
      </c>
      <c r="V9" s="73">
        <v>22</v>
      </c>
      <c r="W9" s="73">
        <v>23</v>
      </c>
    </row>
    <row r="10" ht="18.75" customHeight="1" spans="1:23">
      <c r="A10" s="9" t="s">
        <v>56</v>
      </c>
      <c r="B10" s="9" t="s">
        <v>143</v>
      </c>
      <c r="C10" s="10" t="s">
        <v>144</v>
      </c>
      <c r="D10" s="9" t="s">
        <v>75</v>
      </c>
      <c r="E10" s="9" t="s">
        <v>76</v>
      </c>
      <c r="F10" s="9" t="s">
        <v>145</v>
      </c>
      <c r="G10" s="9" t="s">
        <v>146</v>
      </c>
      <c r="H10" s="17">
        <v>491136</v>
      </c>
      <c r="I10" s="17">
        <v>491136</v>
      </c>
      <c r="J10" s="17"/>
      <c r="K10" s="17"/>
      <c r="L10" s="17">
        <v>491136</v>
      </c>
      <c r="M10" s="17"/>
      <c r="N10" s="17"/>
      <c r="O10" s="17"/>
      <c r="P10" s="17"/>
      <c r="Q10" s="17"/>
      <c r="R10" s="17"/>
      <c r="S10" s="17"/>
      <c r="T10" s="17"/>
      <c r="U10" s="17"/>
      <c r="V10" s="17"/>
      <c r="W10" s="17"/>
    </row>
    <row r="11" ht="18.75" customHeight="1" spans="1:23">
      <c r="A11" s="9" t="s">
        <v>56</v>
      </c>
      <c r="B11" s="9" t="s">
        <v>143</v>
      </c>
      <c r="C11" s="10" t="s">
        <v>144</v>
      </c>
      <c r="D11" s="9" t="s">
        <v>75</v>
      </c>
      <c r="E11" s="9" t="s">
        <v>76</v>
      </c>
      <c r="F11" s="9" t="s">
        <v>147</v>
      </c>
      <c r="G11" s="9" t="s">
        <v>148</v>
      </c>
      <c r="H11" s="17">
        <v>60960</v>
      </c>
      <c r="I11" s="17">
        <v>60960</v>
      </c>
      <c r="J11" s="17"/>
      <c r="K11" s="17"/>
      <c r="L11" s="17">
        <v>60960</v>
      </c>
      <c r="M11" s="17"/>
      <c r="N11" s="17"/>
      <c r="O11" s="17"/>
      <c r="P11" s="45"/>
      <c r="Q11" s="17"/>
      <c r="R11" s="17"/>
      <c r="S11" s="17"/>
      <c r="T11" s="17"/>
      <c r="U11" s="17"/>
      <c r="V11" s="17"/>
      <c r="W11" s="17"/>
    </row>
    <row r="12" ht="18.75" customHeight="1" spans="1:23">
      <c r="A12" s="9" t="s">
        <v>56</v>
      </c>
      <c r="B12" s="9" t="s">
        <v>143</v>
      </c>
      <c r="C12" s="10" t="s">
        <v>144</v>
      </c>
      <c r="D12" s="9" t="s">
        <v>75</v>
      </c>
      <c r="E12" s="9" t="s">
        <v>76</v>
      </c>
      <c r="F12" s="9" t="s">
        <v>149</v>
      </c>
      <c r="G12" s="9" t="s">
        <v>150</v>
      </c>
      <c r="H12" s="17">
        <v>40928</v>
      </c>
      <c r="I12" s="17">
        <v>40928</v>
      </c>
      <c r="J12" s="17"/>
      <c r="K12" s="17"/>
      <c r="L12" s="17">
        <v>40928</v>
      </c>
      <c r="M12" s="17"/>
      <c r="N12" s="17"/>
      <c r="O12" s="17"/>
      <c r="P12" s="45"/>
      <c r="Q12" s="17"/>
      <c r="R12" s="17"/>
      <c r="S12" s="17"/>
      <c r="T12" s="17"/>
      <c r="U12" s="17"/>
      <c r="V12" s="17"/>
      <c r="W12" s="17"/>
    </row>
    <row r="13" ht="18.75" customHeight="1" spans="1:23">
      <c r="A13" s="9" t="s">
        <v>56</v>
      </c>
      <c r="B13" s="9" t="s">
        <v>143</v>
      </c>
      <c r="C13" s="10" t="s">
        <v>144</v>
      </c>
      <c r="D13" s="9" t="s">
        <v>75</v>
      </c>
      <c r="E13" s="9" t="s">
        <v>76</v>
      </c>
      <c r="F13" s="9" t="s">
        <v>149</v>
      </c>
      <c r="G13" s="9" t="s">
        <v>150</v>
      </c>
      <c r="H13" s="17">
        <v>3900</v>
      </c>
      <c r="I13" s="17">
        <v>3900</v>
      </c>
      <c r="J13" s="17"/>
      <c r="K13" s="17"/>
      <c r="L13" s="17">
        <v>3900</v>
      </c>
      <c r="M13" s="17"/>
      <c r="N13" s="17"/>
      <c r="O13" s="17"/>
      <c r="P13" s="45"/>
      <c r="Q13" s="17"/>
      <c r="R13" s="17"/>
      <c r="S13" s="17"/>
      <c r="T13" s="17"/>
      <c r="U13" s="17"/>
      <c r="V13" s="17"/>
      <c r="W13" s="17"/>
    </row>
    <row r="14" ht="18.75" customHeight="1" spans="1:23">
      <c r="A14" s="9" t="s">
        <v>56</v>
      </c>
      <c r="B14" s="9" t="s">
        <v>143</v>
      </c>
      <c r="C14" s="10" t="s">
        <v>144</v>
      </c>
      <c r="D14" s="9" t="s">
        <v>75</v>
      </c>
      <c r="E14" s="9" t="s">
        <v>76</v>
      </c>
      <c r="F14" s="9" t="s">
        <v>151</v>
      </c>
      <c r="G14" s="9" t="s">
        <v>152</v>
      </c>
      <c r="H14" s="17">
        <v>200040</v>
      </c>
      <c r="I14" s="17">
        <v>200040</v>
      </c>
      <c r="J14" s="17"/>
      <c r="K14" s="17"/>
      <c r="L14" s="17">
        <v>200040</v>
      </c>
      <c r="M14" s="17"/>
      <c r="N14" s="17"/>
      <c r="O14" s="17"/>
      <c r="P14" s="45"/>
      <c r="Q14" s="17"/>
      <c r="R14" s="17"/>
      <c r="S14" s="17"/>
      <c r="T14" s="17"/>
      <c r="U14" s="17"/>
      <c r="V14" s="17"/>
      <c r="W14" s="17"/>
    </row>
    <row r="15" ht="18.75" customHeight="1" spans="1:23">
      <c r="A15" s="9" t="s">
        <v>56</v>
      </c>
      <c r="B15" s="9" t="s">
        <v>143</v>
      </c>
      <c r="C15" s="10" t="s">
        <v>144</v>
      </c>
      <c r="D15" s="9" t="s">
        <v>75</v>
      </c>
      <c r="E15" s="9" t="s">
        <v>76</v>
      </c>
      <c r="F15" s="9" t="s">
        <v>151</v>
      </c>
      <c r="G15" s="9" t="s">
        <v>152</v>
      </c>
      <c r="H15" s="17">
        <v>390000</v>
      </c>
      <c r="I15" s="17">
        <v>390000</v>
      </c>
      <c r="J15" s="17"/>
      <c r="K15" s="17"/>
      <c r="L15" s="17">
        <v>390000</v>
      </c>
      <c r="M15" s="17"/>
      <c r="N15" s="17"/>
      <c r="O15" s="17"/>
      <c r="P15" s="45"/>
      <c r="Q15" s="17"/>
      <c r="R15" s="17"/>
      <c r="S15" s="17"/>
      <c r="T15" s="17"/>
      <c r="U15" s="17"/>
      <c r="V15" s="17"/>
      <c r="W15" s="17"/>
    </row>
    <row r="16" ht="18.75" customHeight="1" spans="1:23">
      <c r="A16" s="9" t="s">
        <v>56</v>
      </c>
      <c r="B16" s="9" t="s">
        <v>153</v>
      </c>
      <c r="C16" s="10" t="s">
        <v>154</v>
      </c>
      <c r="D16" s="9" t="s">
        <v>75</v>
      </c>
      <c r="E16" s="9" t="s">
        <v>76</v>
      </c>
      <c r="F16" s="9" t="s">
        <v>155</v>
      </c>
      <c r="G16" s="9" t="s">
        <v>156</v>
      </c>
      <c r="H16" s="17">
        <v>7290</v>
      </c>
      <c r="I16" s="17">
        <v>7290</v>
      </c>
      <c r="J16" s="17"/>
      <c r="K16" s="17"/>
      <c r="L16" s="17">
        <v>7290</v>
      </c>
      <c r="M16" s="17"/>
      <c r="N16" s="17"/>
      <c r="O16" s="17"/>
      <c r="P16" s="45"/>
      <c r="Q16" s="17"/>
      <c r="R16" s="17"/>
      <c r="S16" s="17"/>
      <c r="T16" s="17"/>
      <c r="U16" s="17"/>
      <c r="V16" s="17"/>
      <c r="W16" s="17"/>
    </row>
    <row r="17" ht="18.75" customHeight="1" spans="1:23">
      <c r="A17" s="9" t="s">
        <v>56</v>
      </c>
      <c r="B17" s="9" t="s">
        <v>153</v>
      </c>
      <c r="C17" s="10" t="s">
        <v>154</v>
      </c>
      <c r="D17" s="9" t="s">
        <v>83</v>
      </c>
      <c r="E17" s="9" t="s">
        <v>84</v>
      </c>
      <c r="F17" s="9" t="s">
        <v>157</v>
      </c>
      <c r="G17" s="9" t="s">
        <v>158</v>
      </c>
      <c r="H17" s="17">
        <v>166628.48</v>
      </c>
      <c r="I17" s="17">
        <v>166628.48</v>
      </c>
      <c r="J17" s="17"/>
      <c r="K17" s="17"/>
      <c r="L17" s="17">
        <v>166628.48</v>
      </c>
      <c r="M17" s="17"/>
      <c r="N17" s="17"/>
      <c r="O17" s="17"/>
      <c r="P17" s="45"/>
      <c r="Q17" s="17"/>
      <c r="R17" s="17"/>
      <c r="S17" s="17"/>
      <c r="T17" s="17"/>
      <c r="U17" s="17"/>
      <c r="V17" s="17"/>
      <c r="W17" s="17"/>
    </row>
    <row r="18" ht="18.75" customHeight="1" spans="1:23">
      <c r="A18" s="9" t="s">
        <v>56</v>
      </c>
      <c r="B18" s="9" t="s">
        <v>153</v>
      </c>
      <c r="C18" s="10" t="s">
        <v>154</v>
      </c>
      <c r="D18" s="9" t="s">
        <v>89</v>
      </c>
      <c r="E18" s="9" t="s">
        <v>90</v>
      </c>
      <c r="F18" s="9" t="s">
        <v>159</v>
      </c>
      <c r="G18" s="9" t="s">
        <v>160</v>
      </c>
      <c r="H18" s="17">
        <v>86438.52</v>
      </c>
      <c r="I18" s="17">
        <v>86438.52</v>
      </c>
      <c r="J18" s="17"/>
      <c r="K18" s="17"/>
      <c r="L18" s="17">
        <v>86438.52</v>
      </c>
      <c r="M18" s="17"/>
      <c r="N18" s="17"/>
      <c r="O18" s="17"/>
      <c r="P18" s="45"/>
      <c r="Q18" s="17"/>
      <c r="R18" s="17"/>
      <c r="S18" s="17"/>
      <c r="T18" s="17"/>
      <c r="U18" s="17"/>
      <c r="V18" s="17"/>
      <c r="W18" s="17"/>
    </row>
    <row r="19" ht="18.75" customHeight="1" spans="1:23">
      <c r="A19" s="9" t="s">
        <v>56</v>
      </c>
      <c r="B19" s="9" t="s">
        <v>153</v>
      </c>
      <c r="C19" s="10" t="s">
        <v>154</v>
      </c>
      <c r="D19" s="9" t="s">
        <v>91</v>
      </c>
      <c r="E19" s="9" t="s">
        <v>92</v>
      </c>
      <c r="F19" s="9" t="s">
        <v>155</v>
      </c>
      <c r="G19" s="9" t="s">
        <v>156</v>
      </c>
      <c r="H19" s="17">
        <v>4942</v>
      </c>
      <c r="I19" s="17">
        <v>4942</v>
      </c>
      <c r="J19" s="17"/>
      <c r="K19" s="17"/>
      <c r="L19" s="17">
        <v>4942</v>
      </c>
      <c r="M19" s="17"/>
      <c r="N19" s="17"/>
      <c r="O19" s="17"/>
      <c r="P19" s="45"/>
      <c r="Q19" s="17"/>
      <c r="R19" s="17"/>
      <c r="S19" s="17"/>
      <c r="T19" s="17"/>
      <c r="U19" s="17"/>
      <c r="V19" s="17"/>
      <c r="W19" s="17"/>
    </row>
    <row r="20" ht="18.75" customHeight="1" spans="1:23">
      <c r="A20" s="9" t="s">
        <v>56</v>
      </c>
      <c r="B20" s="9" t="s">
        <v>153</v>
      </c>
      <c r="C20" s="10" t="s">
        <v>154</v>
      </c>
      <c r="D20" s="9" t="s">
        <v>91</v>
      </c>
      <c r="E20" s="9" t="s">
        <v>92</v>
      </c>
      <c r="F20" s="9" t="s">
        <v>155</v>
      </c>
      <c r="G20" s="9" t="s">
        <v>156</v>
      </c>
      <c r="H20" s="17">
        <v>5207.14</v>
      </c>
      <c r="I20" s="17">
        <v>5207.14</v>
      </c>
      <c r="J20" s="17"/>
      <c r="K20" s="17"/>
      <c r="L20" s="17">
        <v>5207.14</v>
      </c>
      <c r="M20" s="17"/>
      <c r="N20" s="17"/>
      <c r="O20" s="17"/>
      <c r="P20" s="45"/>
      <c r="Q20" s="17"/>
      <c r="R20" s="17"/>
      <c r="S20" s="17"/>
      <c r="T20" s="17"/>
      <c r="U20" s="17"/>
      <c r="V20" s="17"/>
      <c r="W20" s="17"/>
    </row>
    <row r="21" ht="18.75" customHeight="1" spans="1:23">
      <c r="A21" s="9" t="s">
        <v>56</v>
      </c>
      <c r="B21" s="9" t="s">
        <v>161</v>
      </c>
      <c r="C21" s="10" t="s">
        <v>98</v>
      </c>
      <c r="D21" s="9" t="s">
        <v>97</v>
      </c>
      <c r="E21" s="9" t="s">
        <v>98</v>
      </c>
      <c r="F21" s="9" t="s">
        <v>162</v>
      </c>
      <c r="G21" s="9" t="s">
        <v>98</v>
      </c>
      <c r="H21" s="17">
        <v>165192</v>
      </c>
      <c r="I21" s="17">
        <v>165192</v>
      </c>
      <c r="J21" s="17"/>
      <c r="K21" s="17"/>
      <c r="L21" s="17">
        <v>165192</v>
      </c>
      <c r="M21" s="17"/>
      <c r="N21" s="17"/>
      <c r="O21" s="17"/>
      <c r="P21" s="45"/>
      <c r="Q21" s="17"/>
      <c r="R21" s="17"/>
      <c r="S21" s="17"/>
      <c r="T21" s="17"/>
      <c r="U21" s="17"/>
      <c r="V21" s="17"/>
      <c r="W21" s="17"/>
    </row>
    <row r="22" ht="18.75" customHeight="1" spans="1:23">
      <c r="A22" s="9" t="s">
        <v>56</v>
      </c>
      <c r="B22" s="9" t="s">
        <v>163</v>
      </c>
      <c r="C22" s="10" t="s">
        <v>164</v>
      </c>
      <c r="D22" s="9" t="s">
        <v>75</v>
      </c>
      <c r="E22" s="9" t="s">
        <v>76</v>
      </c>
      <c r="F22" s="9" t="s">
        <v>165</v>
      </c>
      <c r="G22" s="9" t="s">
        <v>164</v>
      </c>
      <c r="H22" s="17">
        <v>28005.12</v>
      </c>
      <c r="I22" s="17">
        <v>28005.12</v>
      </c>
      <c r="J22" s="17"/>
      <c r="K22" s="17"/>
      <c r="L22" s="17">
        <v>28005.12</v>
      </c>
      <c r="M22" s="17"/>
      <c r="N22" s="17"/>
      <c r="O22" s="17"/>
      <c r="P22" s="45"/>
      <c r="Q22" s="17"/>
      <c r="R22" s="17"/>
      <c r="S22" s="17"/>
      <c r="T22" s="17"/>
      <c r="U22" s="17"/>
      <c r="V22" s="17"/>
      <c r="W22" s="17"/>
    </row>
    <row r="23" ht="18.75" customHeight="1" spans="1:23">
      <c r="A23" s="9" t="s">
        <v>56</v>
      </c>
      <c r="B23" s="9" t="s">
        <v>166</v>
      </c>
      <c r="C23" s="10" t="s">
        <v>167</v>
      </c>
      <c r="D23" s="9" t="s">
        <v>75</v>
      </c>
      <c r="E23" s="9" t="s">
        <v>76</v>
      </c>
      <c r="F23" s="9" t="s">
        <v>168</v>
      </c>
      <c r="G23" s="9" t="s">
        <v>169</v>
      </c>
      <c r="H23" s="17">
        <v>109890</v>
      </c>
      <c r="I23" s="17">
        <v>109890</v>
      </c>
      <c r="J23" s="17"/>
      <c r="K23" s="17"/>
      <c r="L23" s="17">
        <v>109890</v>
      </c>
      <c r="M23" s="17"/>
      <c r="N23" s="17"/>
      <c r="O23" s="17"/>
      <c r="P23" s="45"/>
      <c r="Q23" s="17"/>
      <c r="R23" s="17"/>
      <c r="S23" s="17"/>
      <c r="T23" s="17"/>
      <c r="U23" s="17"/>
      <c r="V23" s="17"/>
      <c r="W23" s="17"/>
    </row>
    <row r="24" ht="18.75" customHeight="1" spans="1:23">
      <c r="A24" s="9" t="s">
        <v>56</v>
      </c>
      <c r="B24" s="9" t="s">
        <v>166</v>
      </c>
      <c r="C24" s="10" t="s">
        <v>167</v>
      </c>
      <c r="D24" s="9" t="s">
        <v>75</v>
      </c>
      <c r="E24" s="9" t="s">
        <v>76</v>
      </c>
      <c r="F24" s="9" t="s">
        <v>170</v>
      </c>
      <c r="G24" s="9" t="s">
        <v>171</v>
      </c>
      <c r="H24" s="17">
        <v>10000</v>
      </c>
      <c r="I24" s="17">
        <v>10000</v>
      </c>
      <c r="J24" s="17"/>
      <c r="K24" s="17"/>
      <c r="L24" s="17">
        <v>10000</v>
      </c>
      <c r="M24" s="17"/>
      <c r="N24" s="17"/>
      <c r="O24" s="17"/>
      <c r="P24" s="45"/>
      <c r="Q24" s="17"/>
      <c r="R24" s="17"/>
      <c r="S24" s="17"/>
      <c r="T24" s="17"/>
      <c r="U24" s="17"/>
      <c r="V24" s="17"/>
      <c r="W24" s="17"/>
    </row>
    <row r="25" ht="18.75" customHeight="1" spans="1:23">
      <c r="A25" s="9" t="s">
        <v>56</v>
      </c>
      <c r="B25" s="9" t="s">
        <v>166</v>
      </c>
      <c r="C25" s="10" t="s">
        <v>167</v>
      </c>
      <c r="D25" s="9" t="s">
        <v>81</v>
      </c>
      <c r="E25" s="9" t="s">
        <v>82</v>
      </c>
      <c r="F25" s="9" t="s">
        <v>172</v>
      </c>
      <c r="G25" s="9" t="s">
        <v>173</v>
      </c>
      <c r="H25" s="17">
        <v>600</v>
      </c>
      <c r="I25" s="17">
        <v>600</v>
      </c>
      <c r="J25" s="17"/>
      <c r="K25" s="17"/>
      <c r="L25" s="17">
        <v>600</v>
      </c>
      <c r="M25" s="17"/>
      <c r="N25" s="17"/>
      <c r="O25" s="17"/>
      <c r="P25" s="45"/>
      <c r="Q25" s="17"/>
      <c r="R25" s="17"/>
      <c r="S25" s="17"/>
      <c r="T25" s="17"/>
      <c r="U25" s="17"/>
      <c r="V25" s="17"/>
      <c r="W25" s="17"/>
    </row>
    <row r="26" ht="18.75" customHeight="1" spans="1:23">
      <c r="A26" s="9" t="s">
        <v>56</v>
      </c>
      <c r="B26" s="9" t="s">
        <v>174</v>
      </c>
      <c r="C26" s="10" t="s">
        <v>122</v>
      </c>
      <c r="D26" s="9" t="s">
        <v>75</v>
      </c>
      <c r="E26" s="9" t="s">
        <v>76</v>
      </c>
      <c r="F26" s="9" t="s">
        <v>175</v>
      </c>
      <c r="G26" s="9" t="s">
        <v>122</v>
      </c>
      <c r="H26" s="17">
        <v>4000</v>
      </c>
      <c r="I26" s="17">
        <v>4000</v>
      </c>
      <c r="J26" s="17"/>
      <c r="K26" s="17"/>
      <c r="L26" s="17">
        <v>4000</v>
      </c>
      <c r="M26" s="17"/>
      <c r="N26" s="17"/>
      <c r="O26" s="17"/>
      <c r="P26" s="45"/>
      <c r="Q26" s="17"/>
      <c r="R26" s="17"/>
      <c r="S26" s="17"/>
      <c r="T26" s="17"/>
      <c r="U26" s="17"/>
      <c r="V26" s="17"/>
      <c r="W26" s="17"/>
    </row>
    <row r="27" ht="18.75" customHeight="1" spans="1:23">
      <c r="A27" s="9" t="s">
        <v>56</v>
      </c>
      <c r="B27" s="9" t="s">
        <v>176</v>
      </c>
      <c r="C27" s="10" t="s">
        <v>177</v>
      </c>
      <c r="D27" s="9" t="s">
        <v>75</v>
      </c>
      <c r="E27" s="9" t="s">
        <v>76</v>
      </c>
      <c r="F27" s="9" t="s">
        <v>178</v>
      </c>
      <c r="G27" s="9" t="s">
        <v>177</v>
      </c>
      <c r="H27" s="17">
        <v>13000</v>
      </c>
      <c r="I27" s="17">
        <v>13000</v>
      </c>
      <c r="J27" s="17"/>
      <c r="K27" s="17"/>
      <c r="L27" s="17">
        <v>13000</v>
      </c>
      <c r="M27" s="17"/>
      <c r="N27" s="17"/>
      <c r="O27" s="17"/>
      <c r="P27" s="45"/>
      <c r="Q27" s="17"/>
      <c r="R27" s="17"/>
      <c r="S27" s="17"/>
      <c r="T27" s="17"/>
      <c r="U27" s="17"/>
      <c r="V27" s="17"/>
      <c r="W27" s="17"/>
    </row>
    <row r="28" ht="18.75" customHeight="1" spans="1:23">
      <c r="A28" s="9" t="s">
        <v>56</v>
      </c>
      <c r="B28" s="9" t="s">
        <v>179</v>
      </c>
      <c r="C28" s="10" t="s">
        <v>180</v>
      </c>
      <c r="D28" s="9" t="s">
        <v>75</v>
      </c>
      <c r="E28" s="9" t="s">
        <v>76</v>
      </c>
      <c r="F28" s="9" t="s">
        <v>151</v>
      </c>
      <c r="G28" s="9" t="s">
        <v>152</v>
      </c>
      <c r="H28" s="17">
        <v>156156</v>
      </c>
      <c r="I28" s="17">
        <v>156156</v>
      </c>
      <c r="J28" s="17"/>
      <c r="K28" s="17"/>
      <c r="L28" s="17">
        <v>156156</v>
      </c>
      <c r="M28" s="17"/>
      <c r="N28" s="17"/>
      <c r="O28" s="17"/>
      <c r="P28" s="45"/>
      <c r="Q28" s="17"/>
      <c r="R28" s="17"/>
      <c r="S28" s="17"/>
      <c r="T28" s="17"/>
      <c r="U28" s="17"/>
      <c r="V28" s="17"/>
      <c r="W28" s="17"/>
    </row>
    <row r="29" ht="18.75" customHeight="1" spans="1:23">
      <c r="A29" s="9" t="s">
        <v>56</v>
      </c>
      <c r="B29" s="9" t="s">
        <v>179</v>
      </c>
      <c r="C29" s="10" t="s">
        <v>180</v>
      </c>
      <c r="D29" s="9" t="s">
        <v>75</v>
      </c>
      <c r="E29" s="9" t="s">
        <v>76</v>
      </c>
      <c r="F29" s="9" t="s">
        <v>151</v>
      </c>
      <c r="G29" s="9" t="s">
        <v>152</v>
      </c>
      <c r="H29" s="17">
        <v>31200</v>
      </c>
      <c r="I29" s="17">
        <v>31200</v>
      </c>
      <c r="J29" s="17"/>
      <c r="K29" s="17"/>
      <c r="L29" s="17">
        <v>31200</v>
      </c>
      <c r="M29" s="17"/>
      <c r="N29" s="17"/>
      <c r="O29" s="17"/>
      <c r="P29" s="45"/>
      <c r="Q29" s="17"/>
      <c r="R29" s="17"/>
      <c r="S29" s="17"/>
      <c r="T29" s="17"/>
      <c r="U29" s="17"/>
      <c r="V29" s="17"/>
      <c r="W29" s="17"/>
    </row>
    <row r="30" ht="18.75" customHeight="1" spans="1:23">
      <c r="A30" s="9" t="s">
        <v>56</v>
      </c>
      <c r="B30" s="9" t="s">
        <v>179</v>
      </c>
      <c r="C30" s="10" t="s">
        <v>180</v>
      </c>
      <c r="D30" s="9" t="s">
        <v>75</v>
      </c>
      <c r="E30" s="9" t="s">
        <v>76</v>
      </c>
      <c r="F30" s="9" t="s">
        <v>151</v>
      </c>
      <c r="G30" s="9" t="s">
        <v>152</v>
      </c>
      <c r="H30" s="17">
        <v>46644</v>
      </c>
      <c r="I30" s="17">
        <v>46644</v>
      </c>
      <c r="J30" s="17"/>
      <c r="K30" s="17"/>
      <c r="L30" s="17">
        <v>46644</v>
      </c>
      <c r="M30" s="17"/>
      <c r="N30" s="17"/>
      <c r="O30" s="17"/>
      <c r="P30" s="45"/>
      <c r="Q30" s="17"/>
      <c r="R30" s="17"/>
      <c r="S30" s="17"/>
      <c r="T30" s="17"/>
      <c r="U30" s="17"/>
      <c r="V30" s="17"/>
      <c r="W30" s="17"/>
    </row>
    <row r="31" ht="18.75" customHeight="1" spans="1:23">
      <c r="A31" s="9" t="s">
        <v>56</v>
      </c>
      <c r="B31" s="9" t="s">
        <v>181</v>
      </c>
      <c r="C31" s="10" t="s">
        <v>182</v>
      </c>
      <c r="D31" s="9" t="s">
        <v>81</v>
      </c>
      <c r="E31" s="9" t="s">
        <v>82</v>
      </c>
      <c r="F31" s="9" t="s">
        <v>183</v>
      </c>
      <c r="G31" s="9" t="s">
        <v>184</v>
      </c>
      <c r="H31" s="17">
        <v>6000</v>
      </c>
      <c r="I31" s="17">
        <v>6000</v>
      </c>
      <c r="J31" s="17"/>
      <c r="K31" s="17"/>
      <c r="L31" s="17">
        <v>6000</v>
      </c>
      <c r="M31" s="17"/>
      <c r="N31" s="17"/>
      <c r="O31" s="17"/>
      <c r="P31" s="45"/>
      <c r="Q31" s="17"/>
      <c r="R31" s="17"/>
      <c r="S31" s="17"/>
      <c r="T31" s="17"/>
      <c r="U31" s="17"/>
      <c r="V31" s="17"/>
      <c r="W31" s="17"/>
    </row>
    <row r="32" ht="18.75" customHeight="1" spans="1:23">
      <c r="A32" s="12" t="s">
        <v>32</v>
      </c>
      <c r="B32" s="12"/>
      <c r="C32" s="12"/>
      <c r="D32" s="12"/>
      <c r="E32" s="12"/>
      <c r="F32" s="12"/>
      <c r="G32" s="12"/>
      <c r="H32" s="17">
        <v>2028157.26</v>
      </c>
      <c r="I32" s="17">
        <v>2028157.26</v>
      </c>
      <c r="J32" s="17"/>
      <c r="K32" s="17"/>
      <c r="L32" s="17">
        <v>2028157.26</v>
      </c>
      <c r="M32" s="17"/>
      <c r="N32" s="17"/>
      <c r="O32" s="17"/>
      <c r="P32" s="17"/>
      <c r="Q32" s="17"/>
      <c r="R32" s="17"/>
      <c r="S32" s="17"/>
      <c r="T32" s="17"/>
      <c r="U32" s="17"/>
      <c r="V32" s="17"/>
      <c r="W32" s="17"/>
    </row>
  </sheetData>
  <mergeCells count="30">
    <mergeCell ref="A3:W3"/>
    <mergeCell ref="A4:G4"/>
    <mergeCell ref="I5:W5"/>
    <mergeCell ref="I6:M6"/>
    <mergeCell ref="N6:P6"/>
    <mergeCell ref="R6:W6"/>
    <mergeCell ref="A32:G32"/>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7"/>
  <sheetViews>
    <sheetView showZeros="0" workbookViewId="0">
      <pane ySplit="1" topLeftCell="A2" activePane="bottomLeft" state="frozen"/>
      <selection/>
      <selection pane="bottomLeft" activeCell="C10" sqref="C10"/>
    </sheetView>
  </sheetViews>
  <sheetFormatPr defaultColWidth="8.85" defaultRowHeight="15" customHeight="1"/>
  <cols>
    <col min="1" max="3" width="28.575" customWidth="1"/>
    <col min="4" max="4" width="43.625" customWidth="1"/>
    <col min="5"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185</v>
      </c>
    </row>
    <row r="3" ht="45" customHeight="1" spans="1:23">
      <c r="A3" s="4" t="s">
        <v>186</v>
      </c>
      <c r="B3" s="4"/>
      <c r="C3" s="4"/>
      <c r="D3" s="4"/>
      <c r="E3" s="4"/>
      <c r="F3" s="4"/>
      <c r="G3" s="4"/>
      <c r="H3" s="4"/>
      <c r="I3" s="4"/>
      <c r="J3" s="4"/>
      <c r="K3" s="4"/>
      <c r="L3" s="4"/>
      <c r="M3" s="4"/>
      <c r="N3" s="70"/>
      <c r="O3" s="70"/>
      <c r="P3" s="70"/>
      <c r="Q3" s="70"/>
      <c r="R3" s="70"/>
      <c r="S3" s="70"/>
      <c r="T3" s="70"/>
      <c r="U3" s="70"/>
      <c r="V3" s="70"/>
      <c r="W3" s="70"/>
    </row>
    <row r="4" ht="18.75" customHeight="1" spans="1:23">
      <c r="A4" s="5" t="str">
        <f>"单位名称："&amp;"元江哈尼族彝族傣族自治县公共资源交易中心"</f>
        <v>单位名称：元江哈尼族彝族傣族自治县公共资源交易中心</v>
      </c>
      <c r="B4" s="5"/>
      <c r="C4" s="5"/>
      <c r="D4" s="5"/>
      <c r="E4" s="5"/>
      <c r="F4" s="5"/>
      <c r="G4" s="5"/>
      <c r="H4" s="5"/>
      <c r="I4" s="71"/>
      <c r="J4" s="71"/>
      <c r="K4" s="71"/>
      <c r="L4" s="71"/>
      <c r="M4" s="71"/>
      <c r="N4" s="6"/>
      <c r="O4" s="6"/>
      <c r="P4" s="6"/>
      <c r="Q4" s="6"/>
      <c r="R4" s="6"/>
      <c r="S4" s="6"/>
      <c r="T4" s="6"/>
      <c r="U4" s="6"/>
      <c r="V4" s="6"/>
      <c r="W4" s="6" t="s">
        <v>29</v>
      </c>
    </row>
    <row r="5" ht="18.75" customHeight="1" spans="1:23">
      <c r="A5" s="13" t="s">
        <v>187</v>
      </c>
      <c r="B5" s="13" t="s">
        <v>128</v>
      </c>
      <c r="C5" s="13" t="s">
        <v>129</v>
      </c>
      <c r="D5" s="13" t="s">
        <v>188</v>
      </c>
      <c r="E5" s="13" t="s">
        <v>130</v>
      </c>
      <c r="F5" s="13" t="s">
        <v>131</v>
      </c>
      <c r="G5" s="13" t="s">
        <v>189</v>
      </c>
      <c r="H5" s="13" t="s">
        <v>133</v>
      </c>
      <c r="I5" s="47" t="s">
        <v>32</v>
      </c>
      <c r="J5" s="47" t="s">
        <v>190</v>
      </c>
      <c r="K5" s="13"/>
      <c r="L5" s="13"/>
      <c r="M5" s="13"/>
      <c r="N5" s="13" t="s">
        <v>135</v>
      </c>
      <c r="O5" s="13"/>
      <c r="P5" s="13"/>
      <c r="Q5" s="13" t="s">
        <v>38</v>
      </c>
      <c r="R5" s="13" t="s">
        <v>62</v>
      </c>
      <c r="S5" s="13"/>
      <c r="T5" s="13"/>
      <c r="U5" s="13"/>
      <c r="V5" s="13"/>
      <c r="W5" s="13"/>
    </row>
    <row r="6" ht="18.75" customHeight="1" spans="1:23">
      <c r="A6" s="13"/>
      <c r="B6" s="13"/>
      <c r="C6" s="13"/>
      <c r="D6" s="13"/>
      <c r="E6" s="13"/>
      <c r="F6" s="13"/>
      <c r="G6" s="13"/>
      <c r="H6" s="13"/>
      <c r="I6" s="47" t="s">
        <v>136</v>
      </c>
      <c r="J6" s="47"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7"/>
      <c r="J7" s="47"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7"/>
      <c r="J8" s="47" t="s">
        <v>34</v>
      </c>
      <c r="K8" s="13" t="s">
        <v>191</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192</v>
      </c>
      <c r="D10" s="9"/>
      <c r="E10" s="9"/>
      <c r="F10" s="9"/>
      <c r="G10" s="9"/>
      <c r="H10" s="9"/>
      <c r="I10" s="11">
        <v>20000</v>
      </c>
      <c r="J10" s="11">
        <v>20000</v>
      </c>
      <c r="K10" s="11">
        <v>20000</v>
      </c>
      <c r="L10" s="11"/>
      <c r="M10" s="11"/>
      <c r="N10" s="11"/>
      <c r="O10" s="11"/>
      <c r="P10" s="11"/>
      <c r="Q10" s="11"/>
      <c r="R10" s="11"/>
      <c r="S10" s="11"/>
      <c r="T10" s="11"/>
      <c r="U10" s="11"/>
      <c r="V10" s="11"/>
      <c r="W10" s="11"/>
    </row>
    <row r="11" ht="18.75" customHeight="1" spans="1:23">
      <c r="A11" s="9" t="s">
        <v>193</v>
      </c>
      <c r="B11" s="9" t="s">
        <v>194</v>
      </c>
      <c r="C11" s="10" t="s">
        <v>192</v>
      </c>
      <c r="D11" s="9" t="s">
        <v>56</v>
      </c>
      <c r="E11" s="9" t="s">
        <v>75</v>
      </c>
      <c r="F11" s="9" t="s">
        <v>76</v>
      </c>
      <c r="G11" s="9" t="s">
        <v>195</v>
      </c>
      <c r="H11" s="9" t="s">
        <v>196</v>
      </c>
      <c r="I11" s="11">
        <v>20000</v>
      </c>
      <c r="J11" s="11">
        <v>20000</v>
      </c>
      <c r="K11" s="11">
        <v>20000</v>
      </c>
      <c r="L11" s="11"/>
      <c r="M11" s="11"/>
      <c r="N11" s="11"/>
      <c r="O11" s="11"/>
      <c r="P11" s="11"/>
      <c r="Q11" s="11"/>
      <c r="R11" s="11"/>
      <c r="S11" s="11"/>
      <c r="T11" s="11"/>
      <c r="U11" s="11"/>
      <c r="V11" s="11"/>
      <c r="W11" s="11"/>
    </row>
    <row r="12" ht="18.75" customHeight="1" spans="1:23">
      <c r="A12" s="45"/>
      <c r="B12" s="45"/>
      <c r="C12" s="10" t="s">
        <v>197</v>
      </c>
      <c r="D12" s="45"/>
      <c r="E12" s="45"/>
      <c r="F12" s="45"/>
      <c r="G12" s="45"/>
      <c r="H12" s="45"/>
      <c r="I12" s="11">
        <v>345700</v>
      </c>
      <c r="J12" s="11">
        <v>345700</v>
      </c>
      <c r="K12" s="11">
        <v>345700</v>
      </c>
      <c r="L12" s="11"/>
      <c r="M12" s="11"/>
      <c r="N12" s="11"/>
      <c r="O12" s="11"/>
      <c r="P12" s="45"/>
      <c r="Q12" s="11"/>
      <c r="R12" s="11"/>
      <c r="S12" s="11"/>
      <c r="T12" s="11"/>
      <c r="U12" s="11"/>
      <c r="V12" s="11"/>
      <c r="W12" s="11"/>
    </row>
    <row r="13" ht="18.75" customHeight="1" spans="1:23">
      <c r="A13" s="9" t="s">
        <v>193</v>
      </c>
      <c r="B13" s="9" t="s">
        <v>198</v>
      </c>
      <c r="C13" s="10" t="s">
        <v>197</v>
      </c>
      <c r="D13" s="9" t="s">
        <v>56</v>
      </c>
      <c r="E13" s="9" t="s">
        <v>75</v>
      </c>
      <c r="F13" s="9" t="s">
        <v>76</v>
      </c>
      <c r="G13" s="9" t="s">
        <v>168</v>
      </c>
      <c r="H13" s="9" t="s">
        <v>169</v>
      </c>
      <c r="I13" s="11">
        <v>32922</v>
      </c>
      <c r="J13" s="11">
        <v>32922</v>
      </c>
      <c r="K13" s="11">
        <v>32922</v>
      </c>
      <c r="L13" s="11"/>
      <c r="M13" s="11"/>
      <c r="N13" s="11"/>
      <c r="O13" s="11"/>
      <c r="P13" s="45"/>
      <c r="Q13" s="11"/>
      <c r="R13" s="11"/>
      <c r="S13" s="11"/>
      <c r="T13" s="11"/>
      <c r="U13" s="11"/>
      <c r="V13" s="11"/>
      <c r="W13" s="11"/>
    </row>
    <row r="14" ht="18.75" customHeight="1" spans="1:23">
      <c r="A14" s="9" t="s">
        <v>193</v>
      </c>
      <c r="B14" s="9" t="s">
        <v>198</v>
      </c>
      <c r="C14" s="10" t="s">
        <v>197</v>
      </c>
      <c r="D14" s="9" t="s">
        <v>56</v>
      </c>
      <c r="E14" s="9" t="s">
        <v>75</v>
      </c>
      <c r="F14" s="9" t="s">
        <v>76</v>
      </c>
      <c r="G14" s="9" t="s">
        <v>199</v>
      </c>
      <c r="H14" s="9" t="s">
        <v>200</v>
      </c>
      <c r="I14" s="11">
        <v>141500</v>
      </c>
      <c r="J14" s="11">
        <v>141500</v>
      </c>
      <c r="K14" s="11">
        <v>141500</v>
      </c>
      <c r="L14" s="11"/>
      <c r="M14" s="11"/>
      <c r="N14" s="11"/>
      <c r="O14" s="11"/>
      <c r="P14" s="45"/>
      <c r="Q14" s="11"/>
      <c r="R14" s="11"/>
      <c r="S14" s="11"/>
      <c r="T14" s="11"/>
      <c r="U14" s="11"/>
      <c r="V14" s="11"/>
      <c r="W14" s="11"/>
    </row>
    <row r="15" ht="18.75" customHeight="1" spans="1:23">
      <c r="A15" s="9" t="s">
        <v>193</v>
      </c>
      <c r="B15" s="9" t="s">
        <v>198</v>
      </c>
      <c r="C15" s="10" t="s">
        <v>197</v>
      </c>
      <c r="D15" s="9" t="s">
        <v>56</v>
      </c>
      <c r="E15" s="9" t="s">
        <v>75</v>
      </c>
      <c r="F15" s="9" t="s">
        <v>76</v>
      </c>
      <c r="G15" s="9" t="s">
        <v>201</v>
      </c>
      <c r="H15" s="9" t="s">
        <v>202</v>
      </c>
      <c r="I15" s="11">
        <v>142778</v>
      </c>
      <c r="J15" s="11">
        <v>142778</v>
      </c>
      <c r="K15" s="11">
        <v>142778</v>
      </c>
      <c r="L15" s="11"/>
      <c r="M15" s="11"/>
      <c r="N15" s="11"/>
      <c r="O15" s="11"/>
      <c r="P15" s="45"/>
      <c r="Q15" s="11"/>
      <c r="R15" s="11"/>
      <c r="S15" s="11"/>
      <c r="T15" s="11"/>
      <c r="U15" s="11"/>
      <c r="V15" s="11"/>
      <c r="W15" s="11"/>
    </row>
    <row r="16" ht="18.75" customHeight="1" spans="1:23">
      <c r="A16" s="9" t="s">
        <v>193</v>
      </c>
      <c r="B16" s="9" t="s">
        <v>198</v>
      </c>
      <c r="C16" s="10" t="s">
        <v>197</v>
      </c>
      <c r="D16" s="9" t="s">
        <v>56</v>
      </c>
      <c r="E16" s="9" t="s">
        <v>75</v>
      </c>
      <c r="F16" s="9" t="s">
        <v>76</v>
      </c>
      <c r="G16" s="9" t="s">
        <v>203</v>
      </c>
      <c r="H16" s="9" t="s">
        <v>204</v>
      </c>
      <c r="I16" s="11">
        <v>28500</v>
      </c>
      <c r="J16" s="11">
        <v>28500</v>
      </c>
      <c r="K16" s="11">
        <v>28500</v>
      </c>
      <c r="L16" s="11"/>
      <c r="M16" s="11"/>
      <c r="N16" s="11"/>
      <c r="O16" s="11"/>
      <c r="P16" s="45"/>
      <c r="Q16" s="11"/>
      <c r="R16" s="11"/>
      <c r="S16" s="11"/>
      <c r="T16" s="11"/>
      <c r="U16" s="11"/>
      <c r="V16" s="11"/>
      <c r="W16" s="11"/>
    </row>
    <row r="17" ht="18.75" customHeight="1" spans="1:23">
      <c r="A17" s="12" t="s">
        <v>32</v>
      </c>
      <c r="B17" s="12"/>
      <c r="C17" s="12"/>
      <c r="D17" s="12"/>
      <c r="E17" s="12"/>
      <c r="F17" s="12"/>
      <c r="G17" s="12"/>
      <c r="H17" s="12"/>
      <c r="I17" s="11">
        <v>365700</v>
      </c>
      <c r="J17" s="11">
        <v>365700</v>
      </c>
      <c r="K17" s="11">
        <v>365700</v>
      </c>
      <c r="L17" s="11"/>
      <c r="M17" s="11"/>
      <c r="N17" s="11"/>
      <c r="O17" s="11"/>
      <c r="P17" s="11"/>
      <c r="Q17" s="11"/>
      <c r="R17" s="11"/>
      <c r="S17" s="11"/>
      <c r="T17" s="11"/>
      <c r="U17" s="11"/>
      <c r="V17" s="11"/>
      <c r="W17" s="11"/>
    </row>
  </sheetData>
  <mergeCells count="28">
    <mergeCell ref="A3:W3"/>
    <mergeCell ref="A4:H4"/>
    <mergeCell ref="J5:M5"/>
    <mergeCell ref="N5:P5"/>
    <mergeCell ref="R5:W5"/>
    <mergeCell ref="A17:H1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0"/>
  <sheetViews>
    <sheetView showZeros="0" tabSelected="1" workbookViewId="0">
      <pane ySplit="1" topLeftCell="A3" activePane="bottomLeft" state="frozen"/>
      <selection/>
      <selection pane="bottomLeft" activeCell="B15" sqref="B15"/>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43.125" customWidth="1"/>
  </cols>
  <sheetData>
    <row r="1" customHeight="1" spans="1:10">
      <c r="A1" s="49"/>
      <c r="B1" s="49"/>
      <c r="C1" s="49"/>
      <c r="D1" s="49"/>
      <c r="E1" s="49"/>
      <c r="F1" s="49"/>
      <c r="G1" s="49"/>
      <c r="H1" s="49"/>
      <c r="I1" s="49"/>
      <c r="J1" s="49"/>
    </row>
    <row r="2" customHeight="1" spans="1:10">
      <c r="A2" s="21" t="s">
        <v>205</v>
      </c>
      <c r="B2" s="21"/>
      <c r="C2" s="21"/>
      <c r="D2" s="21"/>
      <c r="E2" s="21"/>
      <c r="F2" s="21"/>
      <c r="G2" s="21"/>
      <c r="H2" s="21"/>
      <c r="I2" s="21"/>
      <c r="J2" s="21"/>
    </row>
    <row r="3" ht="45" customHeight="1" spans="1:10">
      <c r="A3" s="50" t="s">
        <v>206</v>
      </c>
      <c r="B3" s="50"/>
      <c r="C3" s="50"/>
      <c r="D3" s="50"/>
      <c r="E3" s="50"/>
      <c r="F3" s="50"/>
      <c r="G3" s="50"/>
      <c r="H3" s="50"/>
      <c r="I3" s="50"/>
      <c r="J3" s="50"/>
    </row>
    <row r="4" ht="20.25" customHeight="1" spans="1:10">
      <c r="A4" s="20" t="str">
        <f>"单位名称："&amp;"元江哈尼族彝族傣族自治县公共资源交易中心"</f>
        <v>单位名称：元江哈尼族彝族傣族自治县公共资源交易中心</v>
      </c>
      <c r="B4" s="20"/>
      <c r="C4" s="20"/>
      <c r="D4" s="20"/>
      <c r="E4" s="20"/>
      <c r="F4" s="20"/>
      <c r="G4" s="20"/>
      <c r="H4" s="20"/>
      <c r="I4" s="20"/>
      <c r="J4" s="20"/>
    </row>
    <row r="5" ht="20.25" customHeight="1" spans="1:10">
      <c r="A5" s="51" t="s">
        <v>207</v>
      </c>
      <c r="B5" s="51" t="s">
        <v>208</v>
      </c>
      <c r="C5" s="51" t="s">
        <v>209</v>
      </c>
      <c r="D5" s="51" t="s">
        <v>210</v>
      </c>
      <c r="E5" s="51" t="s">
        <v>211</v>
      </c>
      <c r="F5" s="51" t="s">
        <v>212</v>
      </c>
      <c r="G5" s="51" t="s">
        <v>213</v>
      </c>
      <c r="H5" s="51" t="s">
        <v>214</v>
      </c>
      <c r="I5" s="51" t="s">
        <v>215</v>
      </c>
      <c r="J5" s="51" t="s">
        <v>216</v>
      </c>
    </row>
    <row r="6" ht="46.5" customHeight="1" spans="1:10">
      <c r="A6" s="51"/>
      <c r="B6" s="51"/>
      <c r="C6" s="51"/>
      <c r="D6" s="51"/>
      <c r="E6" s="51"/>
      <c r="F6" s="51"/>
      <c r="G6" s="51"/>
      <c r="H6" s="51"/>
      <c r="I6" s="51"/>
      <c r="J6" s="51"/>
    </row>
    <row r="7" ht="20.25" customHeight="1" spans="1:10">
      <c r="A7" s="52">
        <v>1</v>
      </c>
      <c r="B7" s="52">
        <v>2</v>
      </c>
      <c r="C7" s="52">
        <v>3</v>
      </c>
      <c r="D7" s="52">
        <v>4</v>
      </c>
      <c r="E7" s="52">
        <v>5</v>
      </c>
      <c r="F7" s="52">
        <v>6</v>
      </c>
      <c r="G7" s="52">
        <v>7</v>
      </c>
      <c r="H7" s="52">
        <v>8</v>
      </c>
      <c r="I7" s="52">
        <v>9</v>
      </c>
      <c r="J7" s="52">
        <v>10</v>
      </c>
    </row>
    <row r="8" ht="20.25" customHeight="1" spans="1:10">
      <c r="A8" t="s">
        <v>56</v>
      </c>
      <c r="B8" s="45"/>
      <c r="C8" s="45"/>
      <c r="E8" s="57"/>
      <c r="F8" s="57"/>
      <c r="G8" s="57"/>
      <c r="H8" s="57"/>
      <c r="I8" s="57"/>
      <c r="J8" s="57"/>
    </row>
    <row r="9" ht="63" customHeight="1" spans="1:10">
      <c r="A9" s="67" t="s">
        <v>197</v>
      </c>
      <c r="B9" s="45" t="s">
        <v>217</v>
      </c>
      <c r="C9" s="48"/>
      <c r="D9" s="48"/>
      <c r="E9" s="57"/>
      <c r="F9" s="57"/>
      <c r="G9" s="57"/>
      <c r="H9" s="57"/>
      <c r="I9" s="57"/>
      <c r="J9" s="57"/>
    </row>
    <row r="10" ht="35" customHeight="1" spans="1:10">
      <c r="A10" s="45"/>
      <c r="B10" s="45"/>
      <c r="C10" s="45" t="s">
        <v>218</v>
      </c>
      <c r="D10" s="68" t="s">
        <v>219</v>
      </c>
      <c r="E10" s="69" t="s">
        <v>220</v>
      </c>
      <c r="F10" s="58" t="s">
        <v>221</v>
      </c>
      <c r="G10" s="48" t="s">
        <v>222</v>
      </c>
      <c r="H10" s="58" t="s">
        <v>223</v>
      </c>
      <c r="I10" s="58" t="s">
        <v>224</v>
      </c>
      <c r="J10" s="69" t="s">
        <v>225</v>
      </c>
    </row>
    <row r="11" ht="33" customHeight="1" spans="1:10">
      <c r="A11" s="45"/>
      <c r="B11" s="45"/>
      <c r="C11" s="45" t="s">
        <v>218</v>
      </c>
      <c r="D11" s="68" t="s">
        <v>226</v>
      </c>
      <c r="E11" s="69" t="s">
        <v>227</v>
      </c>
      <c r="F11" s="58" t="s">
        <v>221</v>
      </c>
      <c r="G11" s="48" t="s">
        <v>222</v>
      </c>
      <c r="H11" s="58" t="s">
        <v>223</v>
      </c>
      <c r="I11" s="58" t="s">
        <v>224</v>
      </c>
      <c r="J11" s="69" t="s">
        <v>228</v>
      </c>
    </row>
    <row r="12" ht="20.25" customHeight="1" spans="1:10">
      <c r="A12" s="45"/>
      <c r="B12" s="45"/>
      <c r="C12" s="45" t="s">
        <v>229</v>
      </c>
      <c r="D12" s="68" t="s">
        <v>230</v>
      </c>
      <c r="E12" s="69" t="s">
        <v>231</v>
      </c>
      <c r="F12" s="58" t="s">
        <v>221</v>
      </c>
      <c r="G12" s="48" t="s">
        <v>222</v>
      </c>
      <c r="H12" s="58" t="s">
        <v>223</v>
      </c>
      <c r="I12" s="58" t="s">
        <v>224</v>
      </c>
      <c r="J12" s="69" t="s">
        <v>232</v>
      </c>
    </row>
    <row r="13" ht="34" customHeight="1" spans="1:10">
      <c r="A13" s="45"/>
      <c r="B13" s="45"/>
      <c r="C13" s="45" t="s">
        <v>233</v>
      </c>
      <c r="D13" s="68" t="s">
        <v>234</v>
      </c>
      <c r="E13" s="69" t="s">
        <v>235</v>
      </c>
      <c r="F13" s="58" t="s">
        <v>221</v>
      </c>
      <c r="G13" s="48" t="s">
        <v>236</v>
      </c>
      <c r="H13" s="58" t="s">
        <v>223</v>
      </c>
      <c r="I13" s="58" t="s">
        <v>224</v>
      </c>
      <c r="J13" s="69" t="s">
        <v>237</v>
      </c>
    </row>
    <row r="14" ht="20.25" customHeight="1" spans="1:10">
      <c r="A14" s="45"/>
      <c r="B14" s="45"/>
      <c r="C14" s="45" t="s">
        <v>233</v>
      </c>
      <c r="D14" s="68" t="s">
        <v>234</v>
      </c>
      <c r="E14" s="69" t="s">
        <v>238</v>
      </c>
      <c r="F14" s="58" t="s">
        <v>221</v>
      </c>
      <c r="G14" s="48" t="s">
        <v>236</v>
      </c>
      <c r="H14" s="58" t="s">
        <v>223</v>
      </c>
      <c r="I14" s="58" t="s">
        <v>224</v>
      </c>
      <c r="J14" s="69" t="s">
        <v>239</v>
      </c>
    </row>
    <row r="15" ht="44" customHeight="1" spans="1:10">
      <c r="A15" s="67" t="s">
        <v>192</v>
      </c>
      <c r="B15" s="45" t="s">
        <v>240</v>
      </c>
      <c r="C15" s="45"/>
      <c r="D15" s="45"/>
      <c r="E15" s="45"/>
      <c r="F15" s="45"/>
      <c r="G15" s="45"/>
      <c r="H15" s="45"/>
      <c r="I15" s="45"/>
      <c r="J15" s="45"/>
    </row>
    <row r="16" ht="20.25" customHeight="1" spans="1:10">
      <c r="A16" s="45"/>
      <c r="B16" s="45"/>
      <c r="C16" s="45" t="s">
        <v>218</v>
      </c>
      <c r="D16" s="68" t="s">
        <v>219</v>
      </c>
      <c r="E16" s="69" t="s">
        <v>241</v>
      </c>
      <c r="F16" s="58" t="s">
        <v>242</v>
      </c>
      <c r="G16" s="48" t="s">
        <v>48</v>
      </c>
      <c r="H16" s="58" t="s">
        <v>243</v>
      </c>
      <c r="I16" s="58" t="s">
        <v>244</v>
      </c>
      <c r="J16" s="69" t="s">
        <v>245</v>
      </c>
    </row>
    <row r="17" ht="20.25" customHeight="1" spans="1:10">
      <c r="A17" s="45"/>
      <c r="B17" s="45"/>
      <c r="C17" s="45" t="s">
        <v>218</v>
      </c>
      <c r="D17" s="68" t="s">
        <v>226</v>
      </c>
      <c r="E17" s="69" t="s">
        <v>246</v>
      </c>
      <c r="F17" s="58" t="s">
        <v>242</v>
      </c>
      <c r="G17" s="48" t="s">
        <v>222</v>
      </c>
      <c r="H17" s="58" t="s">
        <v>223</v>
      </c>
      <c r="I17" s="58" t="s">
        <v>244</v>
      </c>
      <c r="J17" s="69" t="s">
        <v>247</v>
      </c>
    </row>
    <row r="18" ht="20.25" customHeight="1" spans="1:10">
      <c r="A18" s="45"/>
      <c r="B18" s="45"/>
      <c r="C18" s="45" t="s">
        <v>218</v>
      </c>
      <c r="D18" s="68" t="s">
        <v>248</v>
      </c>
      <c r="E18" s="69" t="s">
        <v>249</v>
      </c>
      <c r="F18" s="58" t="s">
        <v>242</v>
      </c>
      <c r="G18" s="48" t="s">
        <v>222</v>
      </c>
      <c r="H18" s="58" t="s">
        <v>223</v>
      </c>
      <c r="I18" s="58" t="s">
        <v>244</v>
      </c>
      <c r="J18" s="69" t="s">
        <v>250</v>
      </c>
    </row>
    <row r="19" ht="20.25" customHeight="1" spans="1:10">
      <c r="A19" s="45"/>
      <c r="B19" s="45"/>
      <c r="C19" s="45" t="s">
        <v>229</v>
      </c>
      <c r="D19" s="68" t="s">
        <v>251</v>
      </c>
      <c r="E19" s="69" t="s">
        <v>252</v>
      </c>
      <c r="F19" s="58" t="s">
        <v>242</v>
      </c>
      <c r="G19" s="48" t="s">
        <v>222</v>
      </c>
      <c r="H19" s="58" t="s">
        <v>223</v>
      </c>
      <c r="I19" s="58" t="s">
        <v>244</v>
      </c>
      <c r="J19" s="69" t="s">
        <v>253</v>
      </c>
    </row>
    <row r="20" ht="20.25" customHeight="1" spans="1:10">
      <c r="A20" s="45"/>
      <c r="B20" s="45"/>
      <c r="C20" s="45" t="s">
        <v>233</v>
      </c>
      <c r="D20" s="68" t="s">
        <v>234</v>
      </c>
      <c r="E20" s="69" t="s">
        <v>254</v>
      </c>
      <c r="F20" s="58" t="s">
        <v>242</v>
      </c>
      <c r="G20" s="48" t="s">
        <v>255</v>
      </c>
      <c r="H20" s="58" t="s">
        <v>223</v>
      </c>
      <c r="I20" s="58" t="s">
        <v>244</v>
      </c>
      <c r="J20" s="69" t="s">
        <v>256</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矣帆</cp:lastModifiedBy>
  <dcterms:created xsi:type="dcterms:W3CDTF">2025-02-19T01:32:00Z</dcterms:created>
  <dcterms:modified xsi:type="dcterms:W3CDTF">2025-02-19T07:58:13Z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B31E960E279445CDAE840D6EE3F98B45_12</vt:lpwstr>
  </property>
  <property fmtid="{D5CDD505-2E9C-101B-9397-08002B2CF9AE}" pid="3" name="KSOProductBuildVer">
    <vt:lpwstr>2052-12.1.0.19302</vt:lpwstr>
  </property>
</Properties>
</file>