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54" windowHeight="10949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<sst xmlns="http://schemas.openxmlformats.org/spreadsheetml/2006/main" count="1276" uniqueCount="407">
  <si>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</si>
  <si>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</si>
  <si>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</si>
  <si>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</si>
  <si>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</si>
  <si>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</si>
  <si>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</si>
  <si>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</si>
  <si>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</si>
  <si>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</si>
  <si>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</si>
  <si>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</si>
  <si>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</si>
  <si>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</si>
  <si>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</si>
  <si>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</si>
  <si>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</si>
  <si>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</si>
  <si>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</si>
  <si>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</si>
  <si>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</si>
  <si>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</si>
  <si>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</si>
  <si>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</si>
  <si>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</si>
  <si>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</si>
  <si>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</si>
  <si>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</si>
  <si>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</si>
  <si>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</si>
  <si>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</si>
  <si>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</si>
  <si>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</si>
  <si>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</si>
  <si>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</si>
  <si>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</si>
  <si>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</si>
  <si>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</si>
  <si>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</si>
  <si>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</si>
  <si>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</si>
  <si>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</si>
  <si>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</si>
  <si>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</si>
  <si>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</si>
  <si>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</si>
  <si>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</si>
  <si>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</si>
  <si>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</si>
  <si>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</si>
  <si>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</si>
  <si>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</si>
  <si>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</si>
  <si>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</si>
  <si>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143</t>
  </si>
  <si>
    <t>元江哈尼族彝族傣族自治县统计局</t>
  </si>
  <si>
    <t>143001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</si>
  <si>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</si>
  <si>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</si>
  <si>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</si>
  <si>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</si>
  <si>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</si>
  <si>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</si>
  <si>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</si>
  <si>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</si>
  <si>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</si>
  <si>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</si>
  <si>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</si>
  <si>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</si>
  <si>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</si>
  <si>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</si>
  <si>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201</t>
  </si>
  <si>
    <t>一般公共服务支出</t>
  </si>
  <si>
    <t>20105</t>
  </si>
  <si>
    <t>统计信息事务</t>
  </si>
  <si>
    <t>2010501</t>
  </si>
  <si>
    <t>行政运行</t>
  </si>
  <si>
    <t>2010502</t>
  </si>
  <si>
    <t>一般行政管理事务</t>
  </si>
  <si>
    <t>2010507</t>
  </si>
  <si>
    <t>专项普查活动</t>
  </si>
  <si>
    <t>2010508</t>
  </si>
  <si>
    <t>统计抽样调查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</si>
  <si>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</si>
  <si>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</si>
  <si>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</si>
  <si>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</si>
  <si>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</si>
  <si>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</si>
  <si>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</si>
  <si>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</si>
  <si>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</si>
  <si>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</si>
  <si>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</si>
  <si>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</si>
  <si>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</si>
  <si>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</si>
  <si>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</si>
  <si>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</si>
  <si>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</si>
  <si>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</si>
  <si>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</si>
  <si>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</si>
  <si>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</si>
  <si>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</si>
  <si>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</si>
  <si>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</si>
  <si>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</si>
  <si>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</si>
  <si>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</si>
  <si>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</si>
  <si>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</si>
  <si>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</si>
  <si>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</si>
  <si>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</si>
  <si>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</si>
  <si>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</si>
  <si>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</si>
  <si>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</si>
  <si>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</si>
  <si>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</si>
  <si>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</si>
  <si>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</si>
  <si>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</si>
  <si>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</si>
  <si>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</si>
  <si>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</si>
  <si>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</si>
  <si>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</si>
  <si>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</si>
  <si>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</si>
  <si>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</si>
  <si>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</si>
  <si>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</si>
  <si>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</si>
  <si>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</si>
  <si>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</si>
  <si>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</si>
  <si>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</si>
  <si>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</si>
  <si>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</si>
  <si>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</si>
  <si>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</si>
  <si>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</si>
  <si>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</si>
  <si>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</si>
  <si>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</si>
  <si>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</si>
  <si>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</si>
  <si>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</si>
  <si>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</si>
  <si>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530428210000000015479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</si>
  <si>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</si>
  <si>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</si>
  <si>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</si>
  <si>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</si>
  <si>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</si>
  <si>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</si>
  <si>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</si>
  <si>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530428210000000015480</t>
  </si>
  <si>
    <t>事业人员支出工资</t>
  </si>
  <si>
    <t>30107</t>
  </si>
  <si>
    <t>绩效工资</t>
  </si>
  <si>
    <t>530428210000000015481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</si>
  <si>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</si>
  <si>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</si>
  <si>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</si>
  <si>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</si>
  <si>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</si>
  <si>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</si>
  <si>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</si>
  <si>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530428210000000015482</t>
  </si>
  <si>
    <t>30113</t>
  </si>
  <si>
    <t>530428210000000015486</t>
  </si>
  <si>
    <t>公车购置及运维费</t>
  </si>
  <si>
    <t>30231</t>
  </si>
  <si>
    <t>公务用车运行维护费</t>
  </si>
  <si>
    <t>530428210000000015487</t>
  </si>
  <si>
    <t>行政人员公务交通补贴</t>
  </si>
  <si>
    <t>30239</t>
  </si>
  <si>
    <t>其他交通费用</t>
  </si>
  <si>
    <t>530428210000000015488</t>
  </si>
  <si>
    <t>工会经费</t>
  </si>
  <si>
    <t>30228</t>
  </si>
  <si>
    <t>530428210000000015489</t>
  </si>
  <si>
    <t>一般公用经费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</si>
  <si>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</si>
  <si>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</si>
  <si>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</si>
  <si>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</si>
  <si>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</si>
  <si>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</si>
  <si>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</si>
  <si>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</si>
  <si>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</si>
  <si>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</si>
  <si>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</si>
  <si>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</si>
  <si>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30216</t>
  </si>
  <si>
    <t>培训费</t>
  </si>
  <si>
    <t>30299</t>
  </si>
  <si>
    <t>其他商品和服务支出</t>
  </si>
  <si>
    <t>530428221100000327978</t>
  </si>
  <si>
    <t>30217</t>
  </si>
  <si>
    <t>530428231100001423157</t>
  </si>
  <si>
    <t>离退休生活补助</t>
  </si>
  <si>
    <t>30305</t>
  </si>
  <si>
    <t>生活补助</t>
  </si>
  <si>
    <t>530428231100001423159</t>
  </si>
  <si>
    <t>综合效能考核奖</t>
  </si>
  <si>
    <t>530428231100001423170</t>
  </si>
  <si>
    <t>奖励性绩效工资</t>
  </si>
  <si>
    <t>530428231100001423179</t>
  </si>
  <si>
    <t>福利费</t>
  </si>
  <si>
    <t>30229</t>
  </si>
  <si>
    <t>530428241100002079964</t>
  </si>
  <si>
    <t>编外人员经费</t>
  </si>
  <si>
    <t>30199</t>
  </si>
  <si>
    <t>其他工资福利支出</t>
  </si>
  <si>
    <t>530428241100002124432</t>
  </si>
  <si>
    <t>编外人员经费（公用经费）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</si>
  <si>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</si>
  <si>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</si>
  <si>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</si>
  <si>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</si>
  <si>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</si>
  <si>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</si>
  <si>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</si>
  <si>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2025年全国1%人口抽样调查补助资金</t>
  </si>
  <si>
    <t>311 专项业务类</t>
  </si>
  <si>
    <t>530428251100003661814</t>
  </si>
  <si>
    <t>30226</t>
  </si>
  <si>
    <t>劳务费</t>
  </si>
  <si>
    <t>31002</t>
  </si>
  <si>
    <t>办公设备购置</t>
  </si>
  <si>
    <t>城乡住户一体化调查补助资金</t>
  </si>
  <si>
    <t>312 民生类</t>
  </si>
  <si>
    <t>530428210000000011405</t>
  </si>
  <si>
    <t>30227</t>
  </si>
  <si>
    <t>委托业务费</t>
  </si>
  <si>
    <t>第五次全国经济普查（县级）专项经费</t>
  </si>
  <si>
    <t>530428231100001924203</t>
  </si>
  <si>
    <t>自有资金</t>
  </si>
  <si>
    <t>313 事业发展类</t>
  </si>
  <si>
    <t>530428231100001195014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</si>
  <si>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</si>
  <si>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</si>
  <si>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</si>
  <si>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</si>
  <si>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</si>
  <si>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</si>
  <si>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</si>
  <si>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</si>
  <si>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</si>
  <si>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</si>
  <si>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</si>
  <si>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</si>
  <si>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1月-2025年10月为调查准备阶段，主要是开展试点，制定调查方案，选聘培训调查人员，区域划分与绘图，开展住房单元核实等摸底调查阶段，为正式普查打下坚实基础；2025年11月—2025年12月为调查登记阶段，主要是开展现场调查，检查验收，进行事后质量抽查。</t>
  </si>
  <si>
    <t>产出指标</t>
  </si>
  <si>
    <t>数量指标</t>
  </si>
  <si>
    <t>抽样调查人数</t>
  </si>
  <si>
    <t>&gt;=</t>
  </si>
  <si>
    <t>1900</t>
  </si>
  <si>
    <t>人</t>
  </si>
  <si>
    <t>定量指标</t>
  </si>
  <si>
    <t>反映抽样调查登记人数。</t>
  </si>
  <si>
    <t>培训人数</t>
  </si>
  <si>
    <t>20</t>
  </si>
  <si>
    <t>反映该抽样调查培训的规模情况。</t>
  </si>
  <si>
    <t>时效指标</t>
  </si>
  <si>
    <t>数据上报完成率</t>
  </si>
  <si>
    <t>100</t>
  </si>
  <si>
    <t>%</t>
  </si>
  <si>
    <t>反映抽样调查数据上报情况。</t>
  </si>
  <si>
    <t>效益指标</t>
  </si>
  <si>
    <t>可持续影响</t>
  </si>
  <si>
    <t>1.00</t>
  </si>
  <si>
    <t>年</t>
  </si>
  <si>
    <t>反映抽样调查数据可参考使用年限情况。</t>
  </si>
  <si>
    <t>满意度指标</t>
  </si>
  <si>
    <t>服务对象满意度</t>
  </si>
  <si>
    <t>抽样调查对像满意度</t>
  </si>
  <si>
    <t>85</t>
  </si>
  <si>
    <t>反映抽样调查对像的满意度。</t>
  </si>
  <si>
    <t>根据“三定”方案工和职责，为完成2025年统计工作，结合元江县统计局工作需要，经局办公室统计测算，2025年预计支付劳务费115,000.00元，公办费167,000.00元，办公设备购置36,000.00元，元，印刷费40,000.00元，差旅费27,000.00元，公务接待费25,000.00元，培训费45,000.00元，公务用车运行维护费45,000.00元。全年完成统计分析信息50期，数据上报完成率100%，统计违法案件办结率100%,统计年鉴参考使用年限大于等于1年以上，受益对象满意度大于等于70%以上。</t>
  </si>
  <si>
    <t>统计分析</t>
  </si>
  <si>
    <t>50</t>
  </si>
  <si>
    <t>期</t>
  </si>
  <si>
    <t>反映全年统计信息数完成情况。</t>
  </si>
  <si>
    <t>质量指标</t>
  </si>
  <si>
    <t>反映数据上报的完成情况。数据上报完成率＝实际上报数据数/应上报数据总数*100%。</t>
  </si>
  <si>
    <t>社会效益</t>
  </si>
  <si>
    <t>统计违法案件办结率</t>
  </si>
  <si>
    <t>反映统计违法案件的办结情况。统计违法案件办结率＝已办结违法案件数/统计违法立案件数*100%。</t>
  </si>
  <si>
    <t>统计年鉴参考使用年限</t>
  </si>
  <si>
    <t>反映统计年鉴可台考使用年限情况。</t>
  </si>
  <si>
    <t>受益对象满意度</t>
  </si>
  <si>
    <t>75</t>
  </si>
  <si>
    <t>元</t>
  </si>
  <si>
    <t>反映受益对象满意度情况。</t>
  </si>
  <si>
    <t>2025年按照国家、省、市的要求布置认真做好城乡住户一体化调查工作，加强培训力度，实事求是反映情况，为党委、政府决策做好参谋。2025年被抽中调查对象为110户，按上级要求在数据上报平台每季度上报一次，即3月上报第一季度、6月上报上半年、9月上报前三季度、12月上报全年数。上报率达100%，撰写统计分析3篇，调查户记账补贴33万元、辅助调查员补贴3.96万元，培训费3.30万元。主要数据产品未受到质疑，没有产生不良影响，数据产品和分析研究获得到国内官方用户认可度大于等 于70%以上。</t>
  </si>
  <si>
    <t>调查对象</t>
  </si>
  <si>
    <t>=</t>
  </si>
  <si>
    <t>110户</t>
  </si>
  <si>
    <t>户</t>
  </si>
  <si>
    <t>反映按照城乡住户一体化调查方案，我县抽取的住户样本110户情况。</t>
  </si>
  <si>
    <t>分析研究产品</t>
  </si>
  <si>
    <t>个</t>
  </si>
  <si>
    <t>反映对城乡住户一体化调查情况的分析。</t>
  </si>
  <si>
    <t>数据产品是否按期生产</t>
  </si>
  <si>
    <t>反映城乡住户一体化调查上报及时性情况。</t>
  </si>
  <si>
    <t>主要数据产品未受到质疑，没有产生不良影响</t>
  </si>
  <si>
    <t>80%</t>
  </si>
  <si>
    <t>反映严格遵守统计法，实事求是收集、汇总、整理、分析调查数据，未产生不良影响情况。</t>
  </si>
  <si>
    <t>数据产品和分析研究获得到国内官方用户认可度</t>
  </si>
  <si>
    <t>70%</t>
  </si>
  <si>
    <t>反映城乡住户调查数据严格遵守统计法，实事求是上报，同时能够围绕县委县政府经济发展要求进行调查分析，官方认可度增强。</t>
  </si>
  <si>
    <t>元江县第五次全国经济普查工作是全国性的大型普查工作，涉及第二、三产业，涉及面广、技术性强，实施难度大。截止2024年12月31止已完成普查登记，普查数据检查、审核与验收，普查数据汇总，普查数据质量抽查等工作，2025年主要工作是完成普查数据年鉴资料开发及总结等工作。绩效目标为：编印经济普查资料开发年鉴100本，金额20000.00元，培训人次20人次，普查年鉴编印完成率100%，普查资料年鉴可使用年限1年以上，普查对像满意度85%以上。</t>
  </si>
  <si>
    <t>经济普查登记单位数</t>
  </si>
  <si>
    <t>册</t>
  </si>
  <si>
    <t>反应经济普查资料开发年鉴印刷数量。</t>
  </si>
  <si>
    <t>经济普查培训人次</t>
  </si>
  <si>
    <t>人次</t>
  </si>
  <si>
    <t>反应该经济普查资料开发年鉴编印培训的规模情况。</t>
  </si>
  <si>
    <t>反应经济普查资料开发年鉴编印完成情况。</t>
  </si>
  <si>
    <t>事后质量抽查数据指标误差率</t>
  </si>
  <si>
    <t>&lt;=</t>
  </si>
  <si>
    <t>1年</t>
  </si>
  <si>
    <t>反应普查年鉴可使用年限情况。</t>
  </si>
  <si>
    <t>普查对像满意度</t>
  </si>
  <si>
    <t>反应经济普查收益对像的满意度。</t>
  </si>
  <si>
    <t>预算06表</t>
  </si>
  <si>
    <t>2025年部门政府性基金预算支出预算表</t>
  </si>
  <si>
    <t>政府性基金预算支出</t>
  </si>
  <si>
    <t>备注：元江哈尼族彝族傣族自治县统计局无2025年政府性基金预算支出预算，故2025年政府性基金预算支出预算表无数据。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</si>
  <si>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</si>
  <si>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</si>
  <si>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</si>
  <si>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</si>
  <si>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</si>
  <si>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</si>
  <si>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</si>
  <si>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</si>
  <si>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</si>
  <si>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</si>
  <si>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</si>
  <si>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</si>
  <si>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打印机</t>
  </si>
  <si>
    <t>台</t>
  </si>
  <si>
    <t>台式计算机</t>
  </si>
  <si>
    <t>空调机</t>
  </si>
  <si>
    <t>机动车保险服务</t>
  </si>
  <si>
    <t>次</t>
  </si>
  <si>
    <t>车辆维修和保养服务</t>
  </si>
  <si>
    <t>车辆加油、添加燃料服务</t>
  </si>
  <si>
    <t>升</t>
  </si>
  <si>
    <t>便携式计算机</t>
  </si>
  <si>
    <t>公务用车修理费</t>
  </si>
  <si>
    <t>公文用纸、资料汇编、信封复印服务</t>
  </si>
  <si>
    <t>公务用车加油费</t>
  </si>
  <si>
    <t>车辆加油</t>
  </si>
  <si>
    <t>公务用车加油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</si>
  <si>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</si>
  <si>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</si>
  <si>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</si>
  <si>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</si>
  <si>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</si>
  <si>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备注：元江哈尼族彝族傣族自治县统计局无2025年政府购买服务预算支出预算，故2025年政府购买服务预算表无数据。</t>
  </si>
  <si>
    <t>预算09-1表</t>
  </si>
  <si>
    <t>2025年对下转移支付预算表</t>
  </si>
  <si>
    <t>单位名称（项目）</t>
  </si>
  <si>
    <t>地区</t>
  </si>
  <si>
    <t>澧江街道</t>
  </si>
  <si>
    <t>红河街道</t>
  </si>
  <si>
    <t>甘庄街道</t>
  </si>
  <si>
    <t>因远镇</t>
  </si>
  <si>
    <t>曼来镇</t>
  </si>
  <si>
    <t>羊街乡</t>
  </si>
  <si>
    <t>那诺乡</t>
  </si>
  <si>
    <t>洼垤乡</t>
  </si>
  <si>
    <t>咪哩乡</t>
  </si>
  <si>
    <t>龙潭乡</t>
  </si>
  <si>
    <t>11</t>
  </si>
  <si>
    <t>12</t>
  </si>
  <si>
    <t>13</t>
  </si>
  <si>
    <t>14</t>
  </si>
  <si>
    <t>备注：元江哈尼族彝族傣族自治县统计局无2025年对下转移支付预算支出预算，故2025年对下转移支付预算表无数据。</t>
  </si>
  <si>
    <t>预算09-2表</t>
  </si>
  <si>
    <t>2025年对下转移支付绩效目标表</t>
  </si>
  <si>
    <t>备注：元江哈尼族彝族傣族自治县统计局无2025年对下转移支付绩效目标预算支出预算，故2025年对下转移支付绩效目标表无数据。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</si>
  <si>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</si>
  <si>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</si>
  <si>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</si>
  <si>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</si>
  <si>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</si>
  <si>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</si>
  <si>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</si>
  <si>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</si>
  <si>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备注：元江哈尼族彝族傣族自治县统计局无2025年新增资产配置预算支出预算，故2025年新增资产配置表无数据。</t>
  </si>
  <si>
    <t>预算11表</t>
  </si>
  <si>
    <t>2025年上级补助项目支出预算表</t>
  </si>
  <si>
    <t>上级补助</t>
  </si>
  <si>
    <t>备注：元江哈尼族彝族傣族自治县统计局无2025年上级补助项目支出预算，故2025年上级补助项目支出预算表无数据。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</si>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</sst>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37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9"/>
      <color rgb="FF000000"/>
      <name val="宋体"/>
      <charset val="134"/>
      <scheme val="minor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27" fillId="4" borderId="10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49" fontId="3" fillId="0" borderId="1">
      <alignment horizontal="left" vertical="center" wrapText="1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0" fontId="3" fillId="0" borderId="1">
      <alignment horizontal="right" vertical="center"/>
    </xf>
    <xf numFmtId="180" fontId="3" fillId="0" borderId="1">
      <alignment horizontal="right" vertical="center"/>
    </xf>
  </cellStyleXfs>
  <cellXfs count="79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51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>
      <alignment vertical="top"/>
    </xf>
    <xf numFmtId="49" fontId="3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right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49" fontId="3" fillId="0" borderId="1" xfId="50" applyNumberFormat="1" applyFont="1" applyBorder="1">
      <alignment horizontal="left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10" fillId="0" borderId="0" xfId="5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1" fillId="0" borderId="1" xfId="50" applyNumberFormat="1" applyFont="1" applyBorder="1" applyAlignment="1">
      <alignment horizontal="center" vertical="center" wrapText="1"/>
    </xf>
    <xf numFmtId="49" fontId="4" fillId="0" borderId="0" xfId="50" applyNumberFormat="1" applyFont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2" fillId="0" borderId="0" xfId="50" applyNumberFormat="1" applyFont="1" applyBorder="1" applyAlignment="1">
      <alignment horizontal="right" vertical="center" wrapText="1"/>
    </xf>
    <xf numFmtId="0" fontId="3" fillId="0" borderId="1" xfId="50" applyNumberFormat="1" applyFont="1" applyBorder="1">
      <alignment horizontal="left" vertical="center" wrapText="1"/>
    </xf>
    <xf numFmtId="176" fontId="3" fillId="0" borderId="1" xfId="50" applyNumberFormat="1" applyFont="1" applyBorder="1" applyAlignment="1">
      <alignment horizontal="right" vertical="center" wrapText="1"/>
    </xf>
    <xf numFmtId="176" fontId="3" fillId="0" borderId="1" xfId="50" applyNumberFormat="1" applyFont="1" applyBorder="1" applyAlignment="1">
      <alignment horizontal="center" vertical="center" wrapText="1"/>
    </xf>
    <xf numFmtId="49" fontId="13" fillId="0" borderId="0" xfId="50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49" fontId="3" fillId="0" borderId="1" xfId="50" applyNumberFormat="1" applyFont="1" applyBorder="1" applyAlignment="1">
      <alignment horizontal="left" vertical="center" wrapText="1" indent="1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50" applyNumberFormat="1" applyFont="1" applyBorder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8" fillId="0" borderId="0" xfId="0" applyFont="1" applyAlignment="1"/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3"/>
  <sheetViews>
    <sheetView showZeros="0" tabSelected="1" workbookViewId="0">
      <pane ySplit="1" topLeftCell="A3" activePane="bottomLeft" state="frozen"/>
      <selection/>
      <selection pane="bottomLeft" activeCell="A3" sqref="A3:D3"/>
    </sheetView>
  </sheetViews>
  <sheetFormatPr defaultColWidth="8.85321100917431" defaultRowHeight="15" customHeight="1" outlineLevelCol="3"/>
  <cols>
    <col min="1" max="4" width="35.7064220183486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tr">
        <f>"单位名称："&amp;"元江哈尼族彝族傣族自治县统计局"</f>
        <v>单位名称：元江哈尼族彝族傣族自治县统计局</v>
      </c>
      <c r="B4" s="5"/>
      <c r="C4" s="66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7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8</v>
      </c>
      <c r="B8" s="17">
        <v>6229839.46</v>
      </c>
      <c r="C8" s="15" t="str">
        <f>"一"&amp;"、"&amp;"一般公共服务支出"</f>
        <v>一、一般公共服务支出</v>
      </c>
      <c r="D8" s="17">
        <v>5386392.51</v>
      </c>
    </row>
    <row r="9" ht="22.5" customHeight="1" spans="1:4">
      <c r="A9" s="15" t="s">
        <v>9</v>
      </c>
      <c r="B9" s="17"/>
      <c r="C9" s="15" t="str">
        <f>"二"&amp;"、"&amp;"社会保障和就业支出"</f>
        <v>二、社会保障和就业支出</v>
      </c>
      <c r="D9" s="17">
        <v>579145.12</v>
      </c>
    </row>
    <row r="10" ht="22.5" customHeight="1" spans="1:4">
      <c r="A10" s="15" t="s">
        <v>10</v>
      </c>
      <c r="B10" s="17"/>
      <c r="C10" s="15" t="str">
        <f>"三"&amp;"、"&amp;"卫生健康支出"</f>
        <v>三、卫生健康支出</v>
      </c>
      <c r="D10" s="17">
        <v>310869.83</v>
      </c>
    </row>
    <row r="11" ht="22.5" customHeight="1" spans="1:4">
      <c r="A11" s="15" t="s">
        <v>11</v>
      </c>
      <c r="B11" s="17"/>
      <c r="C11" s="15" t="str">
        <f>"四"&amp;"、"&amp;"住房保障支出"</f>
        <v>四、住房保障支出</v>
      </c>
      <c r="D11" s="17">
        <v>453432</v>
      </c>
    </row>
    <row r="12" ht="22.5" customHeight="1" spans="1:4">
      <c r="A12" s="15" t="s">
        <v>12</v>
      </c>
      <c r="B12" s="17">
        <v>500000</v>
      </c>
      <c r="C12" s="15"/>
      <c r="D12" s="17"/>
    </row>
    <row r="13" ht="22.5" customHeight="1" spans="1:4">
      <c r="A13" s="15" t="s">
        <v>13</v>
      </c>
      <c r="B13" s="17"/>
      <c r="C13" s="15"/>
      <c r="D13" s="17"/>
    </row>
    <row r="14" ht="22.5" customHeight="1" spans="1:4">
      <c r="A14" s="15" t="s">
        <v>14</v>
      </c>
      <c r="B14" s="17"/>
      <c r="C14" s="15"/>
      <c r="D14" s="17"/>
    </row>
    <row r="15" ht="22.5" customHeight="1" spans="1:4">
      <c r="A15" s="15" t="s">
        <v>15</v>
      </c>
      <c r="B15" s="17">
        <v>500000</v>
      </c>
      <c r="C15" s="15"/>
      <c r="D15" s="17"/>
    </row>
    <row r="16" ht="22.5" customHeight="1" spans="1:4">
      <c r="A16" s="67" t="s">
        <v>16</v>
      </c>
      <c r="B16" s="17"/>
      <c r="C16" s="70"/>
      <c r="D16" s="17"/>
    </row>
    <row r="17" ht="22.5" customHeight="1" spans="1:4">
      <c r="A17" s="67" t="s">
        <v>17</v>
      </c>
      <c r="B17" s="17"/>
      <c r="C17" s="70"/>
      <c r="D17" s="17"/>
    </row>
    <row r="18" ht="22.5" customHeight="1" spans="1:4">
      <c r="A18" s="67"/>
      <c r="B18" s="17"/>
      <c r="C18" s="70"/>
      <c r="D18" s="17"/>
    </row>
    <row r="19" ht="22.5" customHeight="1" spans="1:4">
      <c r="A19" s="68" t="s">
        <v>18</v>
      </c>
      <c r="B19" s="69">
        <v>6729839.46</v>
      </c>
      <c r="C19" s="70" t="s">
        <v>19</v>
      </c>
      <c r="D19" s="69">
        <v>6729839.46</v>
      </c>
    </row>
    <row r="20" ht="22.5" customHeight="1" spans="1:4">
      <c r="A20" s="77" t="s">
        <v>20</v>
      </c>
      <c r="B20" s="17"/>
      <c r="C20" s="78" t="s">
        <v>21</v>
      </c>
      <c r="D20" s="48"/>
    </row>
    <row r="21" ht="22.5" customHeight="1" spans="1:4">
      <c r="A21" s="67" t="s">
        <v>22</v>
      </c>
      <c r="B21" s="69"/>
      <c r="C21" s="67" t="s">
        <v>22</v>
      </c>
      <c r="D21" s="69"/>
    </row>
    <row r="22" ht="22.5" customHeight="1" spans="1:4">
      <c r="A22" s="67" t="s">
        <v>23</v>
      </c>
      <c r="B22" s="69"/>
      <c r="C22" s="67" t="s">
        <v>23</v>
      </c>
      <c r="D22" s="69"/>
    </row>
    <row r="23" ht="22.5" customHeight="1" spans="1:4">
      <c r="A23" s="68" t="s">
        <v>24</v>
      </c>
      <c r="B23" s="69">
        <v>6729839.46</v>
      </c>
      <c r="C23" s="70" t="s">
        <v>25</v>
      </c>
      <c r="D23" s="69">
        <v>6729839.46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C17" sqref="C17"/>
    </sheetView>
  </sheetViews>
  <sheetFormatPr defaultColWidth="8.85321100917431" defaultRowHeight="15" customHeight="1" outlineLevelCol="5"/>
  <cols>
    <col min="1" max="1" width="28.5779816513761" customWidth="1"/>
    <col min="2" max="2" width="17.1376146788991" customWidth="1"/>
    <col min="3" max="3" width="28.5779816513761" customWidth="1"/>
    <col min="4" max="6" width="21.4220183486239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3" t="s">
        <v>331</v>
      </c>
    </row>
    <row r="3" ht="37.5" customHeight="1" spans="1:6">
      <c r="A3" s="4" t="s">
        <v>332</v>
      </c>
      <c r="B3" s="4"/>
      <c r="C3" s="4"/>
      <c r="D3" s="4"/>
      <c r="E3" s="4"/>
      <c r="F3" s="4"/>
    </row>
    <row r="4" ht="18.75" customHeight="1" spans="1:6">
      <c r="A4" s="44" t="str">
        <f>"单位名称："&amp;"元江哈尼族彝族傣族自治县统计局"</f>
        <v>单位名称：元江哈尼族彝族傣族自治县统计局</v>
      </c>
      <c r="B4" s="44"/>
      <c r="C4" s="44"/>
      <c r="D4" s="45"/>
      <c r="E4" s="45"/>
      <c r="F4" s="46" t="s">
        <v>28</v>
      </c>
    </row>
    <row r="5" ht="18.75" customHeight="1" spans="1:6">
      <c r="A5" s="13" t="s">
        <v>135</v>
      </c>
      <c r="B5" s="13" t="s">
        <v>59</v>
      </c>
      <c r="C5" s="13" t="s">
        <v>60</v>
      </c>
      <c r="D5" s="30" t="s">
        <v>333</v>
      </c>
      <c r="E5" s="30"/>
      <c r="F5" s="30"/>
    </row>
    <row r="6" ht="18.75" customHeight="1" spans="1:6">
      <c r="A6" s="13" t="s">
        <v>59</v>
      </c>
      <c r="B6" s="13" t="s">
        <v>59</v>
      </c>
      <c r="C6" s="13" t="s">
        <v>60</v>
      </c>
      <c r="D6" s="30" t="s">
        <v>33</v>
      </c>
      <c r="E6" s="30" t="s">
        <v>63</v>
      </c>
      <c r="F6" s="30" t="s">
        <v>64</v>
      </c>
    </row>
    <row r="7" ht="18.75" customHeight="1" spans="1:6">
      <c r="A7" s="14" t="s">
        <v>45</v>
      </c>
      <c r="B7" s="14"/>
      <c r="C7" s="14" t="s">
        <v>46</v>
      </c>
      <c r="D7" s="14" t="s">
        <v>48</v>
      </c>
      <c r="E7" s="14" t="s">
        <v>49</v>
      </c>
      <c r="F7" s="14" t="s">
        <v>50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47" t="s">
        <v>107</v>
      </c>
      <c r="B9" s="47"/>
      <c r="C9" s="47"/>
      <c r="D9" s="48"/>
      <c r="E9" s="48"/>
      <c r="F9" s="48"/>
    </row>
    <row r="10" customHeight="1" spans="1:1">
      <c r="A10" s="19" t="s">
        <v>334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38"/>
  <sheetViews>
    <sheetView showZeros="0" workbookViewId="0">
      <pane ySplit="1" topLeftCell="A21" activePane="bottomLeft" state="frozen"/>
      <selection/>
      <selection pane="bottomLeft" activeCell="A3" sqref="A3:Q3"/>
    </sheetView>
  </sheetViews>
  <sheetFormatPr defaultColWidth="8.85321100917431" defaultRowHeight="15" customHeight="1"/>
  <cols>
    <col min="1" max="1" width="32.9908256880734" customWidth="1"/>
    <col min="2" max="2" width="31.2844036697248" customWidth="1"/>
    <col min="3" max="3" width="31.4128440366972" customWidth="1"/>
    <col min="4" max="4" width="11.4128440366972" customWidth="1"/>
    <col min="5" max="7" width="16.2844036697248" customWidth="1"/>
    <col min="8" max="11" width="16.4128440366972" customWidth="1"/>
    <col min="12" max="17" width="16.2844036697248" customWidth="1"/>
  </cols>
  <sheetData>
    <row r="1" customHeight="1" spans="1:17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customHeight="1" spans="1:17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1" t="s">
        <v>335</v>
      </c>
    </row>
    <row r="3" ht="45" customHeight="1" spans="1:17">
      <c r="A3" s="32" t="s">
        <v>336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41"/>
      <c r="O3" s="41"/>
      <c r="P3" s="41"/>
      <c r="Q3" s="41"/>
    </row>
    <row r="4" ht="20.25" customHeight="1" spans="1:17">
      <c r="A4" s="20" t="str">
        <f>"单位名称："&amp;"元江哈尼族彝族傣族自治县统计局"</f>
        <v>单位名称：元江哈尼族彝族傣族自治县统计局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1" t="s">
        <v>28</v>
      </c>
    </row>
    <row r="5" ht="20.25" customHeight="1" spans="1:17">
      <c r="A5" s="23" t="s">
        <v>337</v>
      </c>
      <c r="B5" s="23" t="s">
        <v>338</v>
      </c>
      <c r="C5" s="23" t="s">
        <v>339</v>
      </c>
      <c r="D5" s="23" t="s">
        <v>340</v>
      </c>
      <c r="E5" s="23" t="s">
        <v>341</v>
      </c>
      <c r="F5" s="23" t="s">
        <v>342</v>
      </c>
      <c r="G5" s="23" t="s">
        <v>142</v>
      </c>
      <c r="H5" s="23"/>
      <c r="I5" s="23"/>
      <c r="J5" s="23"/>
      <c r="K5" s="23"/>
      <c r="L5" s="23"/>
      <c r="M5" s="23"/>
      <c r="N5" s="23"/>
      <c r="O5" s="23"/>
      <c r="P5" s="23"/>
      <c r="Q5" s="23"/>
    </row>
    <row r="6" ht="20.25" customHeight="1" spans="1:17">
      <c r="A6" s="23" t="s">
        <v>343</v>
      </c>
      <c r="B6" s="23" t="s">
        <v>338</v>
      </c>
      <c r="C6" s="23" t="s">
        <v>339</v>
      </c>
      <c r="D6" s="23" t="s">
        <v>340</v>
      </c>
      <c r="E6" s="23" t="s">
        <v>341</v>
      </c>
      <c r="F6" s="23" t="s">
        <v>342</v>
      </c>
      <c r="G6" s="23" t="s">
        <v>31</v>
      </c>
      <c r="H6" s="23" t="s">
        <v>34</v>
      </c>
      <c r="I6" s="23" t="s">
        <v>344</v>
      </c>
      <c r="J6" s="23" t="s">
        <v>345</v>
      </c>
      <c r="K6" s="23" t="s">
        <v>37</v>
      </c>
      <c r="L6" s="23" t="s">
        <v>346</v>
      </c>
      <c r="M6" s="23" t="s">
        <v>62</v>
      </c>
      <c r="N6" s="23"/>
      <c r="O6" s="23"/>
      <c r="P6" s="23"/>
      <c r="Q6" s="23"/>
    </row>
    <row r="7" ht="32.4" customHeight="1" spans="1:17">
      <c r="A7" s="23"/>
      <c r="B7" s="23"/>
      <c r="C7" s="23"/>
      <c r="D7" s="23"/>
      <c r="E7" s="23"/>
      <c r="F7" s="23"/>
      <c r="G7" s="23"/>
      <c r="H7" s="23" t="s">
        <v>33</v>
      </c>
      <c r="I7" s="23"/>
      <c r="J7" s="23"/>
      <c r="K7" s="23"/>
      <c r="L7" s="23" t="s">
        <v>33</v>
      </c>
      <c r="M7" s="23" t="s">
        <v>40</v>
      </c>
      <c r="N7" s="23" t="s">
        <v>41</v>
      </c>
      <c r="O7" s="42" t="s">
        <v>42</v>
      </c>
      <c r="P7" s="42" t="s">
        <v>43</v>
      </c>
      <c r="Q7" s="42" t="s">
        <v>44</v>
      </c>
    </row>
    <row r="8" ht="20.25" customHeight="1" spans="1:17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  <c r="O8" s="34">
        <v>15</v>
      </c>
      <c r="P8" s="34">
        <v>16</v>
      </c>
      <c r="Q8" s="34">
        <v>17</v>
      </c>
    </row>
    <row r="9" ht="20.25" customHeight="1" spans="1:17">
      <c r="A9" s="38" t="s">
        <v>185</v>
      </c>
      <c r="B9" s="24"/>
      <c r="C9" s="24"/>
      <c r="D9" s="39"/>
      <c r="E9" s="39"/>
      <c r="F9" s="39">
        <v>10800</v>
      </c>
      <c r="G9" s="39">
        <v>10800</v>
      </c>
      <c r="H9" s="39">
        <v>10800</v>
      </c>
      <c r="I9" s="39"/>
      <c r="J9" s="35"/>
      <c r="K9" s="35"/>
      <c r="L9" s="39"/>
      <c r="M9" s="39"/>
      <c r="N9" s="39"/>
      <c r="O9" s="39"/>
      <c r="P9" s="39"/>
      <c r="Q9" s="39"/>
    </row>
    <row r="10" ht="20.25" customHeight="1" spans="1:17">
      <c r="A10" s="24"/>
      <c r="B10" s="24" t="s">
        <v>347</v>
      </c>
      <c r="C10" s="24" t="str">
        <f t="shared" ref="C10:C32" si="0">"A02021003"&amp;"  "&amp;"A4黑白打印机"</f>
        <v>A02021003  A4黑白打印机</v>
      </c>
      <c r="D10" s="40" t="s">
        <v>348</v>
      </c>
      <c r="E10" s="25">
        <v>1</v>
      </c>
      <c r="F10" s="39">
        <v>1500</v>
      </c>
      <c r="G10" s="39">
        <v>1500</v>
      </c>
      <c r="H10" s="35">
        <v>1500</v>
      </c>
      <c r="I10" s="35"/>
      <c r="J10" s="35"/>
      <c r="K10" s="35"/>
      <c r="L10" s="39"/>
      <c r="M10" s="39"/>
      <c r="N10" s="39"/>
      <c r="O10" s="39"/>
      <c r="P10" s="39"/>
      <c r="Q10" s="39"/>
    </row>
    <row r="11" ht="20.25" customHeight="1" spans="1:17">
      <c r="A11" s="24"/>
      <c r="B11" s="24" t="s">
        <v>349</v>
      </c>
      <c r="C11" s="24" t="str">
        <f t="shared" ref="C11:C34" si="1">"A02010105"&amp;"  "&amp;"台式计算机"</f>
        <v>A02010105  台式计算机</v>
      </c>
      <c r="D11" s="40" t="s">
        <v>348</v>
      </c>
      <c r="E11" s="25">
        <v>1</v>
      </c>
      <c r="F11" s="39">
        <v>6000</v>
      </c>
      <c r="G11" s="39">
        <v>6000</v>
      </c>
      <c r="H11" s="35">
        <v>6000</v>
      </c>
      <c r="I11" s="35"/>
      <c r="J11" s="35"/>
      <c r="K11" s="35"/>
      <c r="L11" s="39"/>
      <c r="M11" s="39"/>
      <c r="N11" s="39"/>
      <c r="O11" s="39"/>
      <c r="P11" s="39"/>
      <c r="Q11" s="39"/>
    </row>
    <row r="12" ht="20.25" customHeight="1" spans="1:17">
      <c r="A12" s="24"/>
      <c r="B12" s="24" t="s">
        <v>350</v>
      </c>
      <c r="C12" s="24" t="str">
        <f t="shared" ref="C12:C28" si="2">"A02061804"&amp;"  "&amp;"空调机"</f>
        <v>A02061804  空调机</v>
      </c>
      <c r="D12" s="40" t="s">
        <v>348</v>
      </c>
      <c r="E12" s="25">
        <v>1</v>
      </c>
      <c r="F12" s="39">
        <v>3300</v>
      </c>
      <c r="G12" s="39">
        <v>3300</v>
      </c>
      <c r="H12" s="35">
        <v>3300</v>
      </c>
      <c r="I12" s="35"/>
      <c r="J12" s="35"/>
      <c r="K12" s="35"/>
      <c r="L12" s="39"/>
      <c r="M12" s="39"/>
      <c r="N12" s="39"/>
      <c r="O12" s="39"/>
      <c r="P12" s="39"/>
      <c r="Q12" s="39"/>
    </row>
    <row r="13" ht="20.25" customHeight="1" spans="1:17">
      <c r="A13" s="38" t="s">
        <v>174</v>
      </c>
      <c r="B13" s="24"/>
      <c r="C13" s="24"/>
      <c r="D13" s="24"/>
      <c r="E13" s="24"/>
      <c r="F13" s="39">
        <v>26300</v>
      </c>
      <c r="G13" s="39">
        <v>26300</v>
      </c>
      <c r="H13" s="39">
        <v>26300</v>
      </c>
      <c r="I13" s="39"/>
      <c r="J13" s="35"/>
      <c r="K13" s="35"/>
      <c r="L13" s="39"/>
      <c r="M13" s="39"/>
      <c r="N13" s="39"/>
      <c r="O13" s="39"/>
      <c r="P13" s="39"/>
      <c r="Q13" s="39"/>
    </row>
    <row r="14" ht="20.25" customHeight="1" spans="1:17">
      <c r="A14" s="24"/>
      <c r="B14" s="24" t="s">
        <v>351</v>
      </c>
      <c r="C14" s="24" t="str">
        <f>"C1804010201"&amp;"  "&amp;"机动车保险服务"</f>
        <v>C1804010201  机动车保险服务</v>
      </c>
      <c r="D14" s="40" t="s">
        <v>352</v>
      </c>
      <c r="E14" s="25">
        <v>1</v>
      </c>
      <c r="F14" s="39">
        <v>4600</v>
      </c>
      <c r="G14" s="39">
        <v>4600</v>
      </c>
      <c r="H14" s="35">
        <v>4600</v>
      </c>
      <c r="I14" s="35"/>
      <c r="J14" s="35"/>
      <c r="K14" s="35"/>
      <c r="L14" s="39"/>
      <c r="M14" s="39"/>
      <c r="N14" s="39"/>
      <c r="O14" s="39"/>
      <c r="P14" s="39"/>
      <c r="Q14" s="39"/>
    </row>
    <row r="15" ht="20.25" customHeight="1" spans="1:17">
      <c r="A15" s="24"/>
      <c r="B15" s="24" t="s">
        <v>353</v>
      </c>
      <c r="C15" s="24" t="str">
        <f t="shared" ref="C15:C33" si="3">"C23120301"&amp;"  "&amp;"车辆维修和保养服务"</f>
        <v>C23120301  车辆维修和保养服务</v>
      </c>
      <c r="D15" s="40" t="s">
        <v>352</v>
      </c>
      <c r="E15" s="25">
        <v>5</v>
      </c>
      <c r="F15" s="39">
        <v>10000</v>
      </c>
      <c r="G15" s="39">
        <v>10000</v>
      </c>
      <c r="H15" s="35">
        <v>10000</v>
      </c>
      <c r="I15" s="35"/>
      <c r="J15" s="35"/>
      <c r="K15" s="35"/>
      <c r="L15" s="39"/>
      <c r="M15" s="39"/>
      <c r="N15" s="39"/>
      <c r="O15" s="39"/>
      <c r="P15" s="39"/>
      <c r="Q15" s="39"/>
    </row>
    <row r="16" ht="20.25" customHeight="1" spans="1:17">
      <c r="A16" s="24"/>
      <c r="B16" s="24" t="s">
        <v>354</v>
      </c>
      <c r="C16" s="24" t="str">
        <f t="shared" ref="C16:C35" si="4">"C23120302"&amp;"  "&amp;"车辆加油、添加燃料服务"</f>
        <v>C23120302  车辆加油、添加燃料服务</v>
      </c>
      <c r="D16" s="40" t="s">
        <v>355</v>
      </c>
      <c r="E16" s="25">
        <v>1300</v>
      </c>
      <c r="F16" s="39">
        <v>11700</v>
      </c>
      <c r="G16" s="39">
        <v>11700</v>
      </c>
      <c r="H16" s="35">
        <v>11700</v>
      </c>
      <c r="I16" s="35"/>
      <c r="J16" s="35"/>
      <c r="K16" s="35"/>
      <c r="L16" s="39"/>
      <c r="M16" s="39"/>
      <c r="N16" s="39"/>
      <c r="O16" s="39"/>
      <c r="P16" s="39"/>
      <c r="Q16" s="39"/>
    </row>
    <row r="17" ht="20.25" customHeight="1" spans="1:17">
      <c r="A17" s="38" t="s">
        <v>228</v>
      </c>
      <c r="B17" s="24"/>
      <c r="C17" s="24"/>
      <c r="D17" s="24"/>
      <c r="E17" s="24"/>
      <c r="F17" s="39">
        <v>15000</v>
      </c>
      <c r="G17" s="39">
        <v>15000</v>
      </c>
      <c r="H17" s="39">
        <v>15000</v>
      </c>
      <c r="I17" s="39"/>
      <c r="J17" s="35"/>
      <c r="K17" s="35"/>
      <c r="L17" s="39"/>
      <c r="M17" s="39"/>
      <c r="N17" s="39"/>
      <c r="O17" s="39"/>
      <c r="P17" s="39"/>
      <c r="Q17" s="39"/>
    </row>
    <row r="18" ht="20.25" customHeight="1" spans="1:17">
      <c r="A18" s="24"/>
      <c r="B18" s="24" t="s">
        <v>356</v>
      </c>
      <c r="C18" s="24" t="str">
        <f t="shared" ref="C18:C23" si="5">"A02010108"&amp;"  "&amp;"便携式计算机"</f>
        <v>A02010108  便携式计算机</v>
      </c>
      <c r="D18" s="40" t="s">
        <v>348</v>
      </c>
      <c r="E18" s="25">
        <v>1</v>
      </c>
      <c r="F18" s="39">
        <v>9000</v>
      </c>
      <c r="G18" s="39">
        <v>9000</v>
      </c>
      <c r="H18" s="35">
        <v>9000</v>
      </c>
      <c r="I18" s="35"/>
      <c r="J18" s="35"/>
      <c r="K18" s="35"/>
      <c r="L18" s="39"/>
      <c r="M18" s="39"/>
      <c r="N18" s="39"/>
      <c r="O18" s="39"/>
      <c r="P18" s="39"/>
      <c r="Q18" s="39"/>
    </row>
    <row r="19" ht="20.25" customHeight="1" spans="1:17">
      <c r="A19" s="24"/>
      <c r="B19" s="24" t="s">
        <v>349</v>
      </c>
      <c r="C19" s="24" t="str">
        <f t="shared" si="1"/>
        <v>A02010105  台式计算机</v>
      </c>
      <c r="D19" s="40" t="s">
        <v>348</v>
      </c>
      <c r="E19" s="25">
        <v>1</v>
      </c>
      <c r="F19" s="39">
        <v>6000</v>
      </c>
      <c r="G19" s="39">
        <v>6000</v>
      </c>
      <c r="H19" s="35">
        <v>6000</v>
      </c>
      <c r="I19" s="35"/>
      <c r="J19" s="35"/>
      <c r="K19" s="35"/>
      <c r="L19" s="39"/>
      <c r="M19" s="39"/>
      <c r="N19" s="39"/>
      <c r="O19" s="39"/>
      <c r="P19" s="39"/>
      <c r="Q19" s="39"/>
    </row>
    <row r="20" ht="20.25" customHeight="1" spans="1:17">
      <c r="A20" s="38" t="s">
        <v>242</v>
      </c>
      <c r="B20" s="24"/>
      <c r="C20" s="24"/>
      <c r="D20" s="24"/>
      <c r="E20" s="24"/>
      <c r="F20" s="39">
        <v>226800</v>
      </c>
      <c r="G20" s="39">
        <v>226800</v>
      </c>
      <c r="H20" s="39"/>
      <c r="I20" s="39"/>
      <c r="J20" s="35"/>
      <c r="K20" s="35"/>
      <c r="L20" s="39">
        <v>226800</v>
      </c>
      <c r="M20" s="39"/>
      <c r="N20" s="39"/>
      <c r="O20" s="39">
        <v>226800</v>
      </c>
      <c r="P20" s="39"/>
      <c r="Q20" s="39"/>
    </row>
    <row r="21" ht="20.25" customHeight="1" spans="1:17">
      <c r="A21" s="24"/>
      <c r="B21" s="24" t="s">
        <v>349</v>
      </c>
      <c r="C21" s="24" t="str">
        <f t="shared" si="1"/>
        <v>A02010105  台式计算机</v>
      </c>
      <c r="D21" s="40" t="s">
        <v>348</v>
      </c>
      <c r="E21" s="25">
        <v>2</v>
      </c>
      <c r="F21" s="39">
        <v>12000</v>
      </c>
      <c r="G21" s="39">
        <v>12000</v>
      </c>
      <c r="H21" s="35"/>
      <c r="I21" s="35"/>
      <c r="J21" s="35"/>
      <c r="K21" s="35"/>
      <c r="L21" s="39">
        <v>12000</v>
      </c>
      <c r="M21" s="39"/>
      <c r="N21" s="39"/>
      <c r="O21" s="39">
        <v>12000</v>
      </c>
      <c r="P21" s="39"/>
      <c r="Q21" s="39"/>
    </row>
    <row r="22" ht="20.25" customHeight="1" spans="1:17">
      <c r="A22" s="24"/>
      <c r="B22" s="24" t="s">
        <v>357</v>
      </c>
      <c r="C22" s="24" t="str">
        <f t="shared" si="3"/>
        <v>C23120301  车辆维修和保养服务</v>
      </c>
      <c r="D22" s="40" t="s">
        <v>352</v>
      </c>
      <c r="E22" s="25">
        <v>5</v>
      </c>
      <c r="F22" s="39">
        <v>10000</v>
      </c>
      <c r="G22" s="39">
        <v>10000</v>
      </c>
      <c r="H22" s="35"/>
      <c r="I22" s="35"/>
      <c r="J22" s="35"/>
      <c r="K22" s="35"/>
      <c r="L22" s="39">
        <v>10000</v>
      </c>
      <c r="M22" s="39"/>
      <c r="N22" s="39"/>
      <c r="O22" s="39">
        <v>10000</v>
      </c>
      <c r="P22" s="39"/>
      <c r="Q22" s="39"/>
    </row>
    <row r="23" ht="20.25" customHeight="1" spans="1:17">
      <c r="A23" s="24"/>
      <c r="B23" s="24" t="s">
        <v>356</v>
      </c>
      <c r="C23" s="24" t="str">
        <f t="shared" si="5"/>
        <v>A02010108  便携式计算机</v>
      </c>
      <c r="D23" s="40" t="s">
        <v>348</v>
      </c>
      <c r="E23" s="25">
        <v>1</v>
      </c>
      <c r="F23" s="39">
        <v>9000</v>
      </c>
      <c r="G23" s="39">
        <v>9000</v>
      </c>
      <c r="H23" s="35"/>
      <c r="I23" s="35"/>
      <c r="J23" s="35"/>
      <c r="K23" s="35"/>
      <c r="L23" s="39">
        <v>9000</v>
      </c>
      <c r="M23" s="39"/>
      <c r="N23" s="39"/>
      <c r="O23" s="39">
        <v>9000</v>
      </c>
      <c r="P23" s="39"/>
      <c r="Q23" s="39"/>
    </row>
    <row r="24" ht="20.25" customHeight="1" spans="1:17">
      <c r="A24" s="24"/>
      <c r="B24" s="24" t="s">
        <v>189</v>
      </c>
      <c r="C24" s="24" t="str">
        <f t="shared" ref="C24:C37" si="6">"C2309019901"&amp;"  "&amp;"公文用纸、资料汇编、信封印刷服务"</f>
        <v>C2309019901  公文用纸、资料汇编、信封印刷服务</v>
      </c>
      <c r="D24" s="40" t="s">
        <v>319</v>
      </c>
      <c r="E24" s="25">
        <v>150</v>
      </c>
      <c r="F24" s="39">
        <v>30000</v>
      </c>
      <c r="G24" s="39">
        <v>30000</v>
      </c>
      <c r="H24" s="35"/>
      <c r="I24" s="35"/>
      <c r="J24" s="35"/>
      <c r="K24" s="35"/>
      <c r="L24" s="39">
        <v>30000</v>
      </c>
      <c r="M24" s="39"/>
      <c r="N24" s="39"/>
      <c r="O24" s="39">
        <v>30000</v>
      </c>
      <c r="P24" s="39"/>
      <c r="Q24" s="39"/>
    </row>
    <row r="25" ht="20.25" customHeight="1" spans="1:17">
      <c r="A25" s="24"/>
      <c r="B25" s="24" t="s">
        <v>358</v>
      </c>
      <c r="C25" s="24" t="str">
        <f t="shared" si="6"/>
        <v>C2309019901  公文用纸、资料汇编、信封印刷服务</v>
      </c>
      <c r="D25" s="40" t="s">
        <v>319</v>
      </c>
      <c r="E25" s="25">
        <v>110</v>
      </c>
      <c r="F25" s="39">
        <v>22000</v>
      </c>
      <c r="G25" s="39">
        <v>22000</v>
      </c>
      <c r="H25" s="35"/>
      <c r="I25" s="35"/>
      <c r="J25" s="35"/>
      <c r="K25" s="35"/>
      <c r="L25" s="39">
        <v>22000</v>
      </c>
      <c r="M25" s="39"/>
      <c r="N25" s="39"/>
      <c r="O25" s="39">
        <v>22000</v>
      </c>
      <c r="P25" s="39"/>
      <c r="Q25" s="39"/>
    </row>
    <row r="26" ht="20.25" customHeight="1" spans="1:17">
      <c r="A26" s="24"/>
      <c r="B26" s="24" t="s">
        <v>357</v>
      </c>
      <c r="C26" s="24" t="str">
        <f t="shared" si="3"/>
        <v>C23120301  车辆维修和保养服务</v>
      </c>
      <c r="D26" s="40" t="s">
        <v>352</v>
      </c>
      <c r="E26" s="25">
        <v>5</v>
      </c>
      <c r="F26" s="39">
        <v>10000</v>
      </c>
      <c r="G26" s="39">
        <v>10000</v>
      </c>
      <c r="H26" s="35"/>
      <c r="I26" s="35"/>
      <c r="J26" s="35"/>
      <c r="K26" s="35"/>
      <c r="L26" s="39">
        <v>10000</v>
      </c>
      <c r="M26" s="39"/>
      <c r="N26" s="39"/>
      <c r="O26" s="39">
        <v>10000</v>
      </c>
      <c r="P26" s="39"/>
      <c r="Q26" s="39"/>
    </row>
    <row r="27" ht="20.25" customHeight="1" spans="1:17">
      <c r="A27" s="24"/>
      <c r="B27" s="24" t="s">
        <v>359</v>
      </c>
      <c r="C27" s="24" t="str">
        <f t="shared" si="4"/>
        <v>C23120302  车辆加油、添加燃料服务</v>
      </c>
      <c r="D27" s="40" t="s">
        <v>355</v>
      </c>
      <c r="E27" s="25">
        <v>2500</v>
      </c>
      <c r="F27" s="39">
        <v>20000</v>
      </c>
      <c r="G27" s="39">
        <v>20000</v>
      </c>
      <c r="H27" s="35"/>
      <c r="I27" s="35"/>
      <c r="J27" s="35"/>
      <c r="K27" s="35"/>
      <c r="L27" s="39">
        <v>20000</v>
      </c>
      <c r="M27" s="39"/>
      <c r="N27" s="39"/>
      <c r="O27" s="39">
        <v>20000</v>
      </c>
      <c r="P27" s="39"/>
      <c r="Q27" s="39"/>
    </row>
    <row r="28" ht="20.25" customHeight="1" spans="1:17">
      <c r="A28" s="24"/>
      <c r="B28" s="24" t="s">
        <v>350</v>
      </c>
      <c r="C28" s="24" t="str">
        <f t="shared" si="2"/>
        <v>A02061804  空调机</v>
      </c>
      <c r="D28" s="40" t="s">
        <v>348</v>
      </c>
      <c r="E28" s="25">
        <v>1</v>
      </c>
      <c r="F28" s="39">
        <v>3300</v>
      </c>
      <c r="G28" s="39">
        <v>3300</v>
      </c>
      <c r="H28" s="35"/>
      <c r="I28" s="35"/>
      <c r="J28" s="35"/>
      <c r="K28" s="35"/>
      <c r="L28" s="39">
        <v>3300</v>
      </c>
      <c r="M28" s="39"/>
      <c r="N28" s="39"/>
      <c r="O28" s="39">
        <v>3300</v>
      </c>
      <c r="P28" s="39"/>
      <c r="Q28" s="39"/>
    </row>
    <row r="29" ht="20.25" customHeight="1" spans="1:17">
      <c r="A29" s="24"/>
      <c r="B29" s="24" t="s">
        <v>189</v>
      </c>
      <c r="C29" s="24" t="str">
        <f t="shared" si="6"/>
        <v>C2309019901  公文用纸、资料汇编、信封印刷服务</v>
      </c>
      <c r="D29" s="40" t="s">
        <v>319</v>
      </c>
      <c r="E29" s="25">
        <v>235</v>
      </c>
      <c r="F29" s="39">
        <v>47000</v>
      </c>
      <c r="G29" s="39">
        <v>47000</v>
      </c>
      <c r="H29" s="35"/>
      <c r="I29" s="35"/>
      <c r="J29" s="35"/>
      <c r="K29" s="35"/>
      <c r="L29" s="39">
        <v>47000</v>
      </c>
      <c r="M29" s="39"/>
      <c r="N29" s="39"/>
      <c r="O29" s="39">
        <v>47000</v>
      </c>
      <c r="P29" s="39"/>
      <c r="Q29" s="39"/>
    </row>
    <row r="30" ht="20.25" customHeight="1" spans="1:17">
      <c r="A30" s="24"/>
      <c r="B30" s="24" t="s">
        <v>347</v>
      </c>
      <c r="C30" s="24" t="str">
        <f t="shared" si="0"/>
        <v>A02021003  A4黑白打印机</v>
      </c>
      <c r="D30" s="40" t="s">
        <v>348</v>
      </c>
      <c r="E30" s="25">
        <v>2</v>
      </c>
      <c r="F30" s="39">
        <v>3000</v>
      </c>
      <c r="G30" s="39">
        <v>3000</v>
      </c>
      <c r="H30" s="35"/>
      <c r="I30" s="35"/>
      <c r="J30" s="35"/>
      <c r="K30" s="35"/>
      <c r="L30" s="39">
        <v>3000</v>
      </c>
      <c r="M30" s="39"/>
      <c r="N30" s="39"/>
      <c r="O30" s="39">
        <v>3000</v>
      </c>
      <c r="P30" s="39"/>
      <c r="Q30" s="39"/>
    </row>
    <row r="31" ht="20.25" customHeight="1" spans="1:17">
      <c r="A31" s="24"/>
      <c r="B31" s="24" t="s">
        <v>360</v>
      </c>
      <c r="C31" s="24" t="str">
        <f t="shared" si="4"/>
        <v>C23120302  车辆加油、添加燃料服务</v>
      </c>
      <c r="D31" s="40" t="s">
        <v>355</v>
      </c>
      <c r="E31" s="25">
        <v>2500</v>
      </c>
      <c r="F31" s="39">
        <v>20000</v>
      </c>
      <c r="G31" s="39">
        <v>20000</v>
      </c>
      <c r="H31" s="35"/>
      <c r="I31" s="35"/>
      <c r="J31" s="35"/>
      <c r="K31" s="35"/>
      <c r="L31" s="39">
        <v>20000</v>
      </c>
      <c r="M31" s="39"/>
      <c r="N31" s="39"/>
      <c r="O31" s="39">
        <v>20000</v>
      </c>
      <c r="P31" s="39"/>
      <c r="Q31" s="39"/>
    </row>
    <row r="32" ht="20.25" customHeight="1" spans="1:17">
      <c r="A32" s="24"/>
      <c r="B32" s="24" t="s">
        <v>347</v>
      </c>
      <c r="C32" s="24" t="str">
        <f t="shared" si="0"/>
        <v>A02021003  A4黑白打印机</v>
      </c>
      <c r="D32" s="40" t="s">
        <v>348</v>
      </c>
      <c r="E32" s="25">
        <v>3</v>
      </c>
      <c r="F32" s="39">
        <v>4500</v>
      </c>
      <c r="G32" s="39">
        <v>4500</v>
      </c>
      <c r="H32" s="35"/>
      <c r="I32" s="35"/>
      <c r="J32" s="35"/>
      <c r="K32" s="35"/>
      <c r="L32" s="39">
        <v>4500</v>
      </c>
      <c r="M32" s="39"/>
      <c r="N32" s="39"/>
      <c r="O32" s="39">
        <v>4500</v>
      </c>
      <c r="P32" s="39"/>
      <c r="Q32" s="39"/>
    </row>
    <row r="33" ht="20.25" customHeight="1" spans="1:17">
      <c r="A33" s="24"/>
      <c r="B33" s="24" t="s">
        <v>357</v>
      </c>
      <c r="C33" s="24" t="str">
        <f t="shared" si="3"/>
        <v>C23120301  车辆维修和保养服务</v>
      </c>
      <c r="D33" s="40" t="s">
        <v>352</v>
      </c>
      <c r="E33" s="25">
        <v>5</v>
      </c>
      <c r="F33" s="39">
        <v>10000</v>
      </c>
      <c r="G33" s="39">
        <v>10000</v>
      </c>
      <c r="H33" s="35"/>
      <c r="I33" s="35"/>
      <c r="J33" s="35"/>
      <c r="K33" s="35"/>
      <c r="L33" s="39">
        <v>10000</v>
      </c>
      <c r="M33" s="39"/>
      <c r="N33" s="39"/>
      <c r="O33" s="39">
        <v>10000</v>
      </c>
      <c r="P33" s="39"/>
      <c r="Q33" s="39"/>
    </row>
    <row r="34" ht="20.25" customHeight="1" spans="1:17">
      <c r="A34" s="24"/>
      <c r="B34" s="24" t="s">
        <v>349</v>
      </c>
      <c r="C34" s="24" t="str">
        <f t="shared" si="1"/>
        <v>A02010105  台式计算机</v>
      </c>
      <c r="D34" s="40" t="s">
        <v>348</v>
      </c>
      <c r="E34" s="25">
        <v>1</v>
      </c>
      <c r="F34" s="39">
        <v>6000</v>
      </c>
      <c r="G34" s="39">
        <v>6000</v>
      </c>
      <c r="H34" s="35"/>
      <c r="I34" s="35"/>
      <c r="J34" s="35"/>
      <c r="K34" s="35"/>
      <c r="L34" s="39">
        <v>6000</v>
      </c>
      <c r="M34" s="39"/>
      <c r="N34" s="39"/>
      <c r="O34" s="39">
        <v>6000</v>
      </c>
      <c r="P34" s="39"/>
      <c r="Q34" s="39"/>
    </row>
    <row r="35" ht="20.25" customHeight="1" spans="1:17">
      <c r="A35" s="24"/>
      <c r="B35" s="24" t="s">
        <v>361</v>
      </c>
      <c r="C35" s="24" t="str">
        <f t="shared" si="4"/>
        <v>C23120302  车辆加油、添加燃料服务</v>
      </c>
      <c r="D35" s="40" t="s">
        <v>355</v>
      </c>
      <c r="E35" s="25">
        <v>2500</v>
      </c>
      <c r="F35" s="39">
        <v>20000</v>
      </c>
      <c r="G35" s="39">
        <v>20000</v>
      </c>
      <c r="H35" s="35"/>
      <c r="I35" s="35"/>
      <c r="J35" s="35"/>
      <c r="K35" s="35"/>
      <c r="L35" s="39">
        <v>20000</v>
      </c>
      <c r="M35" s="39"/>
      <c r="N35" s="39"/>
      <c r="O35" s="39">
        <v>20000</v>
      </c>
      <c r="P35" s="39"/>
      <c r="Q35" s="39"/>
    </row>
    <row r="36" ht="20.25" customHeight="1" spans="1:17">
      <c r="A36" s="38" t="s">
        <v>240</v>
      </c>
      <c r="B36" s="24"/>
      <c r="C36" s="24"/>
      <c r="D36" s="24"/>
      <c r="E36" s="24"/>
      <c r="F36" s="39">
        <v>20000</v>
      </c>
      <c r="G36" s="39">
        <v>20000</v>
      </c>
      <c r="H36" s="39">
        <v>20000</v>
      </c>
      <c r="I36" s="39"/>
      <c r="J36" s="35"/>
      <c r="K36" s="35"/>
      <c r="L36" s="39"/>
      <c r="M36" s="39"/>
      <c r="N36" s="39"/>
      <c r="O36" s="39"/>
      <c r="P36" s="39"/>
      <c r="Q36" s="39"/>
    </row>
    <row r="37" ht="20.25" customHeight="1" spans="1:17">
      <c r="A37" s="24"/>
      <c r="B37" s="24" t="s">
        <v>189</v>
      </c>
      <c r="C37" s="24" t="str">
        <f t="shared" si="6"/>
        <v>C2309019901  公文用纸、资料汇编、信封印刷服务</v>
      </c>
      <c r="D37" s="40" t="s">
        <v>319</v>
      </c>
      <c r="E37" s="25">
        <v>100</v>
      </c>
      <c r="F37" s="39">
        <v>20000</v>
      </c>
      <c r="G37" s="39">
        <v>20000</v>
      </c>
      <c r="H37" s="35">
        <v>20000</v>
      </c>
      <c r="I37" s="35"/>
      <c r="J37" s="35"/>
      <c r="K37" s="35"/>
      <c r="L37" s="39"/>
      <c r="M37" s="39"/>
      <c r="N37" s="39"/>
      <c r="O37" s="39"/>
      <c r="P37" s="39"/>
      <c r="Q37" s="39"/>
    </row>
    <row r="38" ht="20.25" customHeight="1" spans="1:17">
      <c r="A38" s="25" t="s">
        <v>31</v>
      </c>
      <c r="B38" s="25"/>
      <c r="C38" s="25"/>
      <c r="D38" s="40"/>
      <c r="E38" s="40"/>
      <c r="F38" s="39">
        <v>298900</v>
      </c>
      <c r="G38" s="39">
        <v>298900</v>
      </c>
      <c r="H38" s="39">
        <v>72100</v>
      </c>
      <c r="I38" s="39"/>
      <c r="J38" s="39"/>
      <c r="K38" s="39"/>
      <c r="L38" s="39">
        <v>226800</v>
      </c>
      <c r="M38" s="39"/>
      <c r="N38" s="39"/>
      <c r="O38" s="39">
        <v>226800</v>
      </c>
      <c r="P38" s="39"/>
      <c r="Q38" s="39"/>
    </row>
  </sheetData>
  <mergeCells count="17">
    <mergeCell ref="A2:M2"/>
    <mergeCell ref="A3:Q3"/>
    <mergeCell ref="A4:M4"/>
    <mergeCell ref="G5:Q5"/>
    <mergeCell ref="L6:Q6"/>
    <mergeCell ref="A38:E38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2"/>
  <sheetViews>
    <sheetView showZeros="0" workbookViewId="0">
      <pane ySplit="1" topLeftCell="A2" activePane="bottomLeft" state="frozen"/>
      <selection/>
      <selection pane="bottomLeft" activeCell="D24" sqref="D24"/>
    </sheetView>
  </sheetViews>
  <sheetFormatPr defaultColWidth="8.85321100917431" defaultRowHeight="15" customHeight="1"/>
  <cols>
    <col min="1" max="1" width="35.1284403669725" customWidth="1"/>
    <col min="2" max="2" width="28.2844036697248" customWidth="1"/>
    <col min="3" max="3" width="28.4128440366972" customWidth="1"/>
    <col min="4" max="4" width="16.2844036697248" customWidth="1"/>
    <col min="5" max="9" width="16.4128440366972" customWidth="1"/>
    <col min="10" max="14" width="16.2844036697248" customWidth="1"/>
  </cols>
  <sheetData>
    <row r="1" customHeight="1" spans="1:14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customHeight="1" spans="1:14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 t="s">
        <v>362</v>
      </c>
    </row>
    <row r="3" ht="45" customHeight="1" spans="1:14">
      <c r="A3" s="32" t="s">
        <v>363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ht="20.25" customHeight="1" spans="1:14">
      <c r="A4" s="20" t="str">
        <f>"单位名称："&amp;"元江哈尼族彝族傣族自治县统计局"</f>
        <v>单位名称：元江哈尼族彝族傣族自治县统计局</v>
      </c>
      <c r="B4" s="20"/>
      <c r="C4" s="20"/>
      <c r="D4" s="20"/>
      <c r="E4" s="20"/>
      <c r="F4" s="20"/>
      <c r="G4" s="20"/>
      <c r="H4" s="20"/>
      <c r="I4" s="21"/>
      <c r="J4" s="21"/>
      <c r="K4" s="21"/>
      <c r="L4" s="21"/>
      <c r="M4" s="21"/>
      <c r="N4" s="21" t="s">
        <v>28</v>
      </c>
    </row>
    <row r="5" ht="27.15" customHeight="1" spans="1:14">
      <c r="A5" s="33" t="s">
        <v>337</v>
      </c>
      <c r="B5" s="33" t="s">
        <v>364</v>
      </c>
      <c r="C5" s="33" t="s">
        <v>365</v>
      </c>
      <c r="D5" s="33" t="s">
        <v>142</v>
      </c>
      <c r="E5" s="33"/>
      <c r="F5" s="33"/>
      <c r="G5" s="33"/>
      <c r="H5" s="33"/>
      <c r="I5" s="33"/>
      <c r="J5" s="33"/>
      <c r="K5" s="33"/>
      <c r="L5" s="33"/>
      <c r="M5" s="33"/>
      <c r="N5" s="33"/>
    </row>
    <row r="6" ht="23.4" customHeight="1" spans="1:14">
      <c r="A6" s="33" t="s">
        <v>343</v>
      </c>
      <c r="B6" s="33"/>
      <c r="C6" s="33" t="s">
        <v>366</v>
      </c>
      <c r="D6" s="33" t="s">
        <v>31</v>
      </c>
      <c r="E6" s="33" t="s">
        <v>34</v>
      </c>
      <c r="F6" s="33" t="s">
        <v>344</v>
      </c>
      <c r="G6" s="33" t="s">
        <v>345</v>
      </c>
      <c r="H6" s="33" t="s">
        <v>37</v>
      </c>
      <c r="I6" s="33" t="s">
        <v>346</v>
      </c>
      <c r="J6" s="33"/>
      <c r="K6" s="33"/>
      <c r="L6" s="33"/>
      <c r="M6" s="33"/>
      <c r="N6" s="33"/>
    </row>
    <row r="7" ht="28.65" customHeight="1" spans="1:14">
      <c r="A7" s="33"/>
      <c r="B7" s="33"/>
      <c r="C7" s="33"/>
      <c r="D7" s="33"/>
      <c r="E7" s="33" t="s">
        <v>33</v>
      </c>
      <c r="F7" s="33"/>
      <c r="G7" s="33"/>
      <c r="H7" s="33"/>
      <c r="I7" s="33" t="s">
        <v>33</v>
      </c>
      <c r="J7" s="33" t="s">
        <v>40</v>
      </c>
      <c r="K7" s="33" t="s">
        <v>41</v>
      </c>
      <c r="L7" s="36" t="s">
        <v>42</v>
      </c>
      <c r="M7" s="36" t="s">
        <v>43</v>
      </c>
      <c r="N7" s="36" t="s">
        <v>44</v>
      </c>
    </row>
    <row r="8" ht="20.25" customHeight="1" spans="1:14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  <c r="N8" s="34">
        <v>14</v>
      </c>
    </row>
    <row r="9" ht="20.25" customHeight="1" spans="1:14">
      <c r="A9" s="24"/>
      <c r="B9" s="24"/>
      <c r="C9" s="24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ht="20.25" customHeight="1" spans="1:14">
      <c r="A10" s="24"/>
      <c r="B10" s="24"/>
      <c r="C10" s="24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ht="20.25" customHeight="1" spans="1:14">
      <c r="A11" s="25" t="s">
        <v>31</v>
      </c>
      <c r="B11" s="25"/>
      <c r="C11" s="2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customHeight="1" spans="1:1">
      <c r="A12" s="19" t="s">
        <v>367</v>
      </c>
    </row>
  </sheetData>
  <mergeCells count="14">
    <mergeCell ref="A2:I2"/>
    <mergeCell ref="A3:N3"/>
    <mergeCell ref="A4:H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0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8.85321100917431" defaultRowHeight="15" customHeight="1"/>
  <cols>
    <col min="1" max="1" width="37.1376146788991" customWidth="1"/>
    <col min="2" max="14" width="17.1376146788991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4.15" customHeight="1" spans="1:1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 t="s">
        <v>368</v>
      </c>
    </row>
    <row r="3" ht="45.15" customHeight="1" spans="1:14">
      <c r="A3" s="26" t="s">
        <v>369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ht="18.75" customHeight="1" spans="1:14">
      <c r="A4" s="20" t="str">
        <f>"单位名称："&amp;"元江哈尼族彝族傣族自治县统计局"</f>
        <v>单位名称：元江哈尼族彝族傣族自治县统计局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 t="s">
        <v>28</v>
      </c>
    </row>
    <row r="5" ht="22.5" customHeight="1" spans="1:14">
      <c r="A5" s="29" t="s">
        <v>370</v>
      </c>
      <c r="B5" s="29" t="s">
        <v>142</v>
      </c>
      <c r="C5" s="29"/>
      <c r="D5" s="29"/>
      <c r="E5" s="29" t="s">
        <v>371</v>
      </c>
      <c r="F5" s="29"/>
      <c r="G5" s="29"/>
      <c r="H5" s="29"/>
      <c r="I5" s="29"/>
      <c r="J5" s="29"/>
      <c r="K5" s="29"/>
      <c r="L5" s="29"/>
      <c r="M5" s="29"/>
      <c r="N5" s="29"/>
    </row>
    <row r="6" ht="22.5" customHeight="1" spans="1:14">
      <c r="A6" s="29"/>
      <c r="B6" s="29" t="s">
        <v>31</v>
      </c>
      <c r="C6" s="29" t="s">
        <v>34</v>
      </c>
      <c r="D6" s="29" t="s">
        <v>344</v>
      </c>
      <c r="E6" s="30" t="s">
        <v>372</v>
      </c>
      <c r="F6" s="30" t="s">
        <v>373</v>
      </c>
      <c r="G6" s="30" t="s">
        <v>374</v>
      </c>
      <c r="H6" s="30" t="s">
        <v>375</v>
      </c>
      <c r="I6" s="30" t="s">
        <v>376</v>
      </c>
      <c r="J6" s="30" t="s">
        <v>377</v>
      </c>
      <c r="K6" s="30" t="s">
        <v>378</v>
      </c>
      <c r="L6" s="30" t="s">
        <v>379</v>
      </c>
      <c r="M6" s="30" t="s">
        <v>380</v>
      </c>
      <c r="N6" s="30" t="s">
        <v>381</v>
      </c>
    </row>
    <row r="7" ht="18.75" customHeight="1" spans="1:14">
      <c r="A7" s="29" t="s">
        <v>45</v>
      </c>
      <c r="B7" s="29" t="s">
        <v>46</v>
      </c>
      <c r="C7" s="29" t="s">
        <v>47</v>
      </c>
      <c r="D7" s="29" t="s">
        <v>48</v>
      </c>
      <c r="E7" s="29" t="s">
        <v>49</v>
      </c>
      <c r="F7" s="29" t="s">
        <v>50</v>
      </c>
      <c r="G7" s="29" t="s">
        <v>51</v>
      </c>
      <c r="H7" s="29" t="s">
        <v>52</v>
      </c>
      <c r="I7" s="29" t="s">
        <v>53</v>
      </c>
      <c r="J7" s="29" t="s">
        <v>70</v>
      </c>
      <c r="K7" s="29" t="s">
        <v>382</v>
      </c>
      <c r="L7" s="29" t="s">
        <v>383</v>
      </c>
      <c r="M7" s="29" t="s">
        <v>384</v>
      </c>
      <c r="N7" s="29" t="s">
        <v>385</v>
      </c>
    </row>
    <row r="8" ht="18.75" customHeight="1" spans="1:14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ht="18.75" customHeight="1" spans="1:14">
      <c r="A9" s="25" t="s">
        <v>31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customHeight="1" spans="1:1">
      <c r="A10" s="19" t="s">
        <v>386</v>
      </c>
    </row>
  </sheetData>
  <mergeCells count="5">
    <mergeCell ref="A3:N3"/>
    <mergeCell ref="A4:C4"/>
    <mergeCell ref="B5:D5"/>
    <mergeCell ref="E5:N5"/>
    <mergeCell ref="A5:A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B14" sqref="B14"/>
    </sheetView>
  </sheetViews>
  <sheetFormatPr defaultColWidth="8.85321100917431" defaultRowHeight="15" customHeight="1"/>
  <cols>
    <col min="1" max="10" width="28.5779816513761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20"/>
      <c r="B2" s="20"/>
      <c r="C2" s="20"/>
      <c r="D2" s="20"/>
      <c r="E2" s="20"/>
      <c r="F2" s="20"/>
      <c r="G2" s="20"/>
      <c r="H2" s="20"/>
      <c r="I2" s="20"/>
      <c r="J2" s="21" t="s">
        <v>387</v>
      </c>
    </row>
    <row r="3" ht="52.05" customHeight="1" spans="1:10">
      <c r="A3" s="26" t="s">
        <v>388</v>
      </c>
      <c r="B3" s="27"/>
      <c r="C3" s="27"/>
      <c r="D3" s="27"/>
      <c r="E3" s="27"/>
      <c r="F3" s="27"/>
      <c r="G3" s="27"/>
      <c r="H3" s="27"/>
      <c r="I3" s="27"/>
      <c r="J3" s="27"/>
    </row>
    <row r="4" ht="21.3" customHeight="1" spans="1:10">
      <c r="A4" s="20" t="str">
        <f>"单位名称："&amp;"元江哈尼族彝族傣族自治县统计局"</f>
        <v>单位名称：元江哈尼族彝族傣族自治县统计局</v>
      </c>
      <c r="B4" s="20"/>
      <c r="C4" s="20"/>
      <c r="D4" s="28"/>
      <c r="E4" s="28"/>
      <c r="F4" s="28"/>
      <c r="G4" s="28"/>
      <c r="H4" s="28"/>
      <c r="I4" s="28"/>
      <c r="J4" s="28"/>
    </row>
    <row r="5" ht="27.15" customHeight="1" spans="1:10">
      <c r="A5" s="23" t="s">
        <v>247</v>
      </c>
      <c r="B5" s="23" t="s">
        <v>248</v>
      </c>
      <c r="C5" s="23" t="s">
        <v>249</v>
      </c>
      <c r="D5" s="23" t="s">
        <v>250</v>
      </c>
      <c r="E5" s="23" t="s">
        <v>251</v>
      </c>
      <c r="F5" s="23" t="s">
        <v>252</v>
      </c>
      <c r="G5" s="23" t="s">
        <v>253</v>
      </c>
      <c r="H5" s="23" t="s">
        <v>254</v>
      </c>
      <c r="I5" s="23" t="s">
        <v>255</v>
      </c>
      <c r="J5" s="23" t="s">
        <v>256</v>
      </c>
    </row>
    <row r="6" ht="18.75" customHeight="1" spans="1:10">
      <c r="A6" s="23" t="s">
        <v>45</v>
      </c>
      <c r="B6" s="23" t="s">
        <v>46</v>
      </c>
      <c r="C6" s="23" t="s">
        <v>47</v>
      </c>
      <c r="D6" s="23" t="s">
        <v>48</v>
      </c>
      <c r="E6" s="23" t="s">
        <v>49</v>
      </c>
      <c r="F6" s="23" t="s">
        <v>50</v>
      </c>
      <c r="G6" s="23" t="s">
        <v>51</v>
      </c>
      <c r="H6" s="23" t="s">
        <v>52</v>
      </c>
      <c r="I6" s="23" t="s">
        <v>53</v>
      </c>
      <c r="J6" s="23" t="s">
        <v>70</v>
      </c>
    </row>
    <row r="7" ht="18.75" customHeight="1" spans="1:10">
      <c r="A7" s="24"/>
      <c r="B7" s="24"/>
      <c r="C7" s="24"/>
      <c r="D7" s="24"/>
      <c r="E7" s="24"/>
      <c r="F7" s="24"/>
      <c r="G7" s="24"/>
      <c r="H7" s="24"/>
      <c r="I7" s="24"/>
      <c r="J7" s="24"/>
    </row>
    <row r="8" ht="18.75" customHeight="1" spans="1:10">
      <c r="A8" s="24"/>
      <c r="B8" s="24"/>
      <c r="C8" s="24"/>
      <c r="D8" s="24"/>
      <c r="E8" s="24"/>
      <c r="F8" s="24"/>
      <c r="G8" s="24"/>
      <c r="H8" s="24"/>
      <c r="I8" s="24"/>
      <c r="J8" s="24"/>
    </row>
    <row r="9" customHeight="1" spans="1:1">
      <c r="A9" s="19" t="s">
        <v>389</v>
      </c>
    </row>
  </sheetData>
  <mergeCells count="2">
    <mergeCell ref="A3:J3"/>
    <mergeCell ref="A4:C4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8.85321100917431" defaultRowHeight="15" customHeight="1" outlineLevelCol="7"/>
  <cols>
    <col min="1" max="8" width="28.5779816513761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20"/>
      <c r="B2" s="20"/>
      <c r="C2" s="20"/>
      <c r="D2" s="20"/>
      <c r="E2" s="20"/>
      <c r="F2" s="20"/>
      <c r="G2" s="20"/>
      <c r="H2" s="21" t="s">
        <v>390</v>
      </c>
    </row>
    <row r="3" ht="41.4" customHeight="1" spans="1:8">
      <c r="A3" s="22" t="s">
        <v>391</v>
      </c>
      <c r="B3" s="22"/>
      <c r="C3" s="22"/>
      <c r="D3" s="22"/>
      <c r="E3" s="22"/>
      <c r="F3" s="22"/>
      <c r="G3" s="22"/>
      <c r="H3" s="22"/>
    </row>
    <row r="4" ht="18.75" customHeight="1" spans="1:8">
      <c r="A4" s="20" t="str">
        <f>"单位名称："&amp;"元江哈尼族彝族傣族自治县统计局"</f>
        <v>单位名称：元江哈尼族彝族傣族自治县统计局</v>
      </c>
      <c r="B4" s="20"/>
      <c r="C4" s="20"/>
      <c r="D4" s="20"/>
      <c r="E4" s="20"/>
      <c r="F4" s="20"/>
      <c r="G4" s="20"/>
      <c r="H4" s="20"/>
    </row>
    <row r="5" ht="18.75" customHeight="1" spans="1:8">
      <c r="A5" s="23" t="s">
        <v>135</v>
      </c>
      <c r="B5" s="23" t="s">
        <v>392</v>
      </c>
      <c r="C5" s="23" t="s">
        <v>393</v>
      </c>
      <c r="D5" s="23" t="s">
        <v>394</v>
      </c>
      <c r="E5" s="23" t="s">
        <v>340</v>
      </c>
      <c r="F5" s="23" t="s">
        <v>395</v>
      </c>
      <c r="G5" s="23"/>
      <c r="H5" s="23"/>
    </row>
    <row r="6" ht="18.75" customHeight="1" spans="1:8">
      <c r="A6" s="23"/>
      <c r="B6" s="23"/>
      <c r="C6" s="23"/>
      <c r="D6" s="23"/>
      <c r="E6" s="23"/>
      <c r="F6" s="23" t="s">
        <v>341</v>
      </c>
      <c r="G6" s="23" t="s">
        <v>396</v>
      </c>
      <c r="H6" s="23" t="s">
        <v>397</v>
      </c>
    </row>
    <row r="7" ht="18.75" customHeight="1" spans="1:8">
      <c r="A7" s="23" t="s">
        <v>45</v>
      </c>
      <c r="B7" s="23" t="s">
        <v>46</v>
      </c>
      <c r="C7" s="23" t="s">
        <v>47</v>
      </c>
      <c r="D7" s="23" t="s">
        <v>48</v>
      </c>
      <c r="E7" s="23" t="s">
        <v>49</v>
      </c>
      <c r="F7" s="23" t="s">
        <v>50</v>
      </c>
      <c r="G7" s="23" t="s">
        <v>51</v>
      </c>
      <c r="H7" s="23" t="s">
        <v>52</v>
      </c>
    </row>
    <row r="8" ht="18.75" customHeight="1" spans="1:8">
      <c r="A8" s="24"/>
      <c r="B8" s="24"/>
      <c r="C8" s="24"/>
      <c r="D8" s="24"/>
      <c r="E8" s="25"/>
      <c r="F8" s="25"/>
      <c r="G8" s="17"/>
      <c r="H8" s="17"/>
    </row>
    <row r="9" customHeight="1" spans="1:1">
      <c r="A9" s="19" t="s">
        <v>398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C18" sqref="C18"/>
    </sheetView>
  </sheetViews>
  <sheetFormatPr defaultColWidth="8.85321100917431" defaultRowHeight="15" customHeight="1"/>
  <cols>
    <col min="1" max="1" width="21.4220183486239" customWidth="1"/>
    <col min="2" max="3" width="35.7064220183486" customWidth="1"/>
    <col min="4" max="4" width="17.1376146788991" customWidth="1"/>
    <col min="5" max="5" width="28.5779816513761" customWidth="1"/>
    <col min="6" max="6" width="17.1376146788991" customWidth="1"/>
    <col min="7" max="7" width="28.5779816513761" customWidth="1"/>
    <col min="8" max="11" width="14.2844036697248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399</v>
      </c>
    </row>
    <row r="3" ht="45" customHeight="1" spans="1:11">
      <c r="A3" s="4" t="s">
        <v>400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tr">
        <f>"单位名称："&amp;"元江哈尼族彝族傣族自治县统计局"</f>
        <v>单位名称：元江哈尼族彝族傣族自治县统计局</v>
      </c>
      <c r="B4" s="5"/>
      <c r="C4" s="5"/>
      <c r="D4" s="5"/>
      <c r="E4" s="5"/>
      <c r="F4" s="5"/>
      <c r="G4" s="5"/>
      <c r="H4" s="6"/>
      <c r="I4" s="6"/>
      <c r="J4" s="6"/>
      <c r="K4" s="6" t="s">
        <v>28</v>
      </c>
    </row>
    <row r="5" ht="18.75" customHeight="1" spans="1:11">
      <c r="A5" s="13" t="s">
        <v>223</v>
      </c>
      <c r="B5" s="13" t="s">
        <v>137</v>
      </c>
      <c r="C5" s="13" t="s">
        <v>224</v>
      </c>
      <c r="D5" s="13" t="s">
        <v>138</v>
      </c>
      <c r="E5" s="13" t="s">
        <v>139</v>
      </c>
      <c r="F5" s="13" t="s">
        <v>225</v>
      </c>
      <c r="G5" s="13" t="s">
        <v>141</v>
      </c>
      <c r="H5" s="13" t="s">
        <v>31</v>
      </c>
      <c r="I5" s="13" t="s">
        <v>401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34</v>
      </c>
      <c r="J6" s="13" t="s">
        <v>35</v>
      </c>
      <c r="K6" s="13" t="s">
        <v>36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45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31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customHeight="1" spans="1:1">
      <c r="A12" s="19" t="s">
        <v>402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321100917431" defaultRowHeight="15" customHeight="1" outlineLevelCol="6"/>
  <cols>
    <col min="1" max="1" width="35.7064220183486" customWidth="1"/>
    <col min="2" max="2" width="21.4220183486239" customWidth="1"/>
    <col min="3" max="3" width="35.7064220183486" customWidth="1"/>
    <col min="4" max="4" width="21.4220183486239" customWidth="1"/>
    <col min="5" max="7" width="17.1376146788991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403</v>
      </c>
    </row>
    <row r="3" ht="45" customHeight="1" spans="1:7">
      <c r="A3" s="4" t="s">
        <v>404</v>
      </c>
      <c r="B3" s="4"/>
      <c r="C3" s="4"/>
      <c r="D3" s="4"/>
      <c r="E3" s="4"/>
      <c r="F3" s="4"/>
      <c r="G3" s="4"/>
    </row>
    <row r="4" ht="24.15" customHeight="1" spans="1:7">
      <c r="A4" s="5" t="str">
        <f>"单位名称："&amp;"元江哈尼族彝族傣族自治县统计局"</f>
        <v>单位名称：元江哈尼族彝族傣族自治县统计局</v>
      </c>
      <c r="B4" s="5"/>
      <c r="C4" s="5"/>
      <c r="D4" s="5"/>
      <c r="E4" s="6"/>
      <c r="F4" s="6"/>
      <c r="G4" s="6" t="s">
        <v>28</v>
      </c>
    </row>
    <row r="5" ht="18.75" customHeight="1" spans="1:7">
      <c r="A5" s="7" t="s">
        <v>224</v>
      </c>
      <c r="B5" s="7" t="s">
        <v>223</v>
      </c>
      <c r="C5" s="7" t="s">
        <v>137</v>
      </c>
      <c r="D5" s="7" t="s">
        <v>405</v>
      </c>
      <c r="E5" s="7" t="s">
        <v>34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45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55</v>
      </c>
      <c r="B9" s="9" t="s">
        <v>229</v>
      </c>
      <c r="C9" s="10" t="s">
        <v>228</v>
      </c>
      <c r="D9" s="9" t="s">
        <v>406</v>
      </c>
      <c r="E9" s="11">
        <v>115000</v>
      </c>
      <c r="F9" s="11"/>
      <c r="G9" s="11"/>
    </row>
    <row r="10" ht="20.25" customHeight="1" spans="1:7">
      <c r="A10" s="9" t="s">
        <v>55</v>
      </c>
      <c r="B10" s="9" t="s">
        <v>236</v>
      </c>
      <c r="C10" s="10" t="s">
        <v>235</v>
      </c>
      <c r="D10" s="9" t="s">
        <v>406</v>
      </c>
      <c r="E10" s="11">
        <v>201300</v>
      </c>
      <c r="F10" s="11">
        <v>201300</v>
      </c>
      <c r="G10" s="11">
        <v>201300</v>
      </c>
    </row>
    <row r="11" ht="20.25" customHeight="1" spans="1:7">
      <c r="A11" s="9" t="s">
        <v>55</v>
      </c>
      <c r="B11" s="9" t="s">
        <v>229</v>
      </c>
      <c r="C11" s="10" t="s">
        <v>240</v>
      </c>
      <c r="D11" s="9" t="s">
        <v>406</v>
      </c>
      <c r="E11" s="11">
        <v>20000</v>
      </c>
      <c r="F11" s="11"/>
      <c r="G11" s="11"/>
    </row>
    <row r="12" ht="20.25" customHeight="1" spans="1:7">
      <c r="A12" s="9" t="s">
        <v>55</v>
      </c>
      <c r="B12" s="9" t="s">
        <v>243</v>
      </c>
      <c r="C12" s="10" t="s">
        <v>242</v>
      </c>
      <c r="D12" s="9" t="s">
        <v>406</v>
      </c>
      <c r="E12" s="11"/>
      <c r="F12" s="11">
        <v>600000</v>
      </c>
      <c r="G12" s="11">
        <v>600000</v>
      </c>
    </row>
    <row r="13" ht="20.25" customHeight="1" spans="1:7">
      <c r="A13" s="12" t="s">
        <v>31</v>
      </c>
      <c r="B13" s="12"/>
      <c r="C13" s="12"/>
      <c r="D13" s="12"/>
      <c r="E13" s="11">
        <v>336300</v>
      </c>
      <c r="F13" s="11">
        <v>801300</v>
      </c>
      <c r="G13" s="11">
        <v>801300</v>
      </c>
    </row>
  </sheetData>
  <mergeCells count="11">
    <mergeCell ref="A3:G3"/>
    <mergeCell ref="A4:D4"/>
    <mergeCell ref="E5:G5"/>
    <mergeCell ref="A13:D13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321100917431" defaultRowHeight="15" customHeight="1"/>
  <cols>
    <col min="1" max="1" width="25.2752293577982" customWidth="1"/>
    <col min="2" max="2" width="29.9816513761468" customWidth="1"/>
    <col min="3" max="19" width="17.1376146788991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.75" customHeight="1" spans="1:19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26</v>
      </c>
    </row>
    <row r="3" ht="37.5" customHeight="1" spans="1:19">
      <c r="A3" s="4" t="s">
        <v>27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75" customHeight="1" spans="1:19">
      <c r="A4" s="5" t="str">
        <f>"单位名称："&amp;"元江哈尼族彝族傣族自治县统计局"</f>
        <v>单位名称：元江哈尼族彝族傣族自治县统计局</v>
      </c>
      <c r="B4" s="5"/>
      <c r="C4" s="5"/>
      <c r="D4" s="5"/>
      <c r="E4" s="53"/>
      <c r="F4" s="53"/>
      <c r="G4" s="53"/>
      <c r="H4" s="53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28</v>
      </c>
    </row>
    <row r="5" ht="18.75" customHeight="1" spans="1:19">
      <c r="A5" s="13" t="s">
        <v>29</v>
      </c>
      <c r="B5" s="71" t="s">
        <v>30</v>
      </c>
      <c r="C5" s="71" t="s">
        <v>31</v>
      </c>
      <c r="D5" s="71" t="s">
        <v>32</v>
      </c>
      <c r="E5" s="71"/>
      <c r="F5" s="71"/>
      <c r="G5" s="71"/>
      <c r="H5" s="71"/>
      <c r="I5" s="71"/>
      <c r="J5" s="74"/>
      <c r="K5" s="74"/>
      <c r="L5" s="74"/>
      <c r="M5" s="74"/>
      <c r="N5" s="74"/>
      <c r="O5" s="71" t="s">
        <v>20</v>
      </c>
      <c r="P5" s="71"/>
      <c r="Q5" s="71"/>
      <c r="R5" s="71"/>
      <c r="S5" s="71"/>
    </row>
    <row r="6" ht="18.75" customHeight="1" spans="1:19">
      <c r="A6" s="13"/>
      <c r="B6" s="71"/>
      <c r="C6" s="71"/>
      <c r="D6" s="72" t="s">
        <v>33</v>
      </c>
      <c r="E6" s="72" t="s">
        <v>34</v>
      </c>
      <c r="F6" s="72" t="s">
        <v>35</v>
      </c>
      <c r="G6" s="72" t="s">
        <v>36</v>
      </c>
      <c r="H6" s="72" t="s">
        <v>37</v>
      </c>
      <c r="I6" s="75" t="s">
        <v>38</v>
      </c>
      <c r="J6" s="76"/>
      <c r="K6" s="76"/>
      <c r="L6" s="76"/>
      <c r="M6" s="76"/>
      <c r="N6" s="76"/>
      <c r="O6" s="75" t="s">
        <v>33</v>
      </c>
      <c r="P6" s="75" t="s">
        <v>34</v>
      </c>
      <c r="Q6" s="75" t="s">
        <v>35</v>
      </c>
      <c r="R6" s="75" t="s">
        <v>36</v>
      </c>
      <c r="S6" s="72" t="s">
        <v>39</v>
      </c>
    </row>
    <row r="7" ht="18.75" customHeight="1" spans="1:19">
      <c r="A7" s="13"/>
      <c r="B7" s="71"/>
      <c r="C7" s="71"/>
      <c r="D7" s="72"/>
      <c r="E7" s="72"/>
      <c r="F7" s="72"/>
      <c r="G7" s="72"/>
      <c r="H7" s="72"/>
      <c r="I7" s="75" t="s">
        <v>33</v>
      </c>
      <c r="J7" s="75" t="s">
        <v>40</v>
      </c>
      <c r="K7" s="75" t="s">
        <v>41</v>
      </c>
      <c r="L7" s="75" t="s">
        <v>42</v>
      </c>
      <c r="M7" s="75" t="s">
        <v>43</v>
      </c>
      <c r="N7" s="75" t="s">
        <v>44</v>
      </c>
      <c r="O7" s="75"/>
      <c r="P7" s="75"/>
      <c r="Q7" s="75"/>
      <c r="R7" s="75"/>
      <c r="S7" s="72"/>
    </row>
    <row r="8" ht="18.75" customHeight="1" spans="1:19">
      <c r="A8" s="73" t="s">
        <v>45</v>
      </c>
      <c r="B8" s="14" t="s">
        <v>46</v>
      </c>
      <c r="C8" s="14" t="s">
        <v>47</v>
      </c>
      <c r="D8" s="14" t="s">
        <v>48</v>
      </c>
      <c r="E8" s="73" t="s">
        <v>49</v>
      </c>
      <c r="F8" s="14" t="s">
        <v>50</v>
      </c>
      <c r="G8" s="14" t="s">
        <v>51</v>
      </c>
      <c r="H8" s="73" t="s">
        <v>52</v>
      </c>
      <c r="I8" s="14" t="s">
        <v>53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</row>
    <row r="9" ht="20.25" customHeight="1" spans="1:19">
      <c r="A9" s="16" t="s">
        <v>54</v>
      </c>
      <c r="B9" s="16" t="s">
        <v>55</v>
      </c>
      <c r="C9" s="17">
        <v>6729839.46</v>
      </c>
      <c r="D9" s="17">
        <v>6229839.46</v>
      </c>
      <c r="E9" s="17">
        <v>6229839.46</v>
      </c>
      <c r="F9" s="17"/>
      <c r="G9" s="17"/>
      <c r="H9" s="17"/>
      <c r="I9" s="17">
        <v>500000</v>
      </c>
      <c r="J9" s="17"/>
      <c r="K9" s="17"/>
      <c r="L9" s="17">
        <v>500000</v>
      </c>
      <c r="M9" s="17"/>
      <c r="N9" s="17"/>
      <c r="O9" s="17"/>
      <c r="P9" s="17"/>
      <c r="Q9" s="17"/>
      <c r="R9" s="17"/>
      <c r="S9" s="17"/>
    </row>
    <row r="10" ht="20.25" customHeight="1" spans="1:19">
      <c r="A10" s="64" t="s">
        <v>56</v>
      </c>
      <c r="B10" s="64" t="s">
        <v>55</v>
      </c>
      <c r="C10" s="17">
        <v>6729839.46</v>
      </c>
      <c r="D10" s="17">
        <v>6229839.46</v>
      </c>
      <c r="E10" s="17">
        <v>6229839.46</v>
      </c>
      <c r="F10" s="17"/>
      <c r="G10" s="17"/>
      <c r="H10" s="17"/>
      <c r="I10" s="17">
        <v>500000</v>
      </c>
      <c r="J10" s="17"/>
      <c r="K10" s="17"/>
      <c r="L10" s="17">
        <v>500000</v>
      </c>
      <c r="M10" s="17"/>
      <c r="N10" s="17"/>
      <c r="O10" s="24"/>
      <c r="P10" s="24"/>
      <c r="Q10" s="24"/>
      <c r="R10" s="24"/>
      <c r="S10" s="24"/>
    </row>
    <row r="11" ht="20.25" customHeight="1" spans="1:19">
      <c r="A11" s="47" t="s">
        <v>31</v>
      </c>
      <c r="B11" s="47"/>
      <c r="C11" s="17">
        <v>6729839.46</v>
      </c>
      <c r="D11" s="17">
        <v>6229839.46</v>
      </c>
      <c r="E11" s="17">
        <v>6229839.46</v>
      </c>
      <c r="F11" s="17"/>
      <c r="G11" s="17"/>
      <c r="H11" s="17"/>
      <c r="I11" s="17">
        <v>500000</v>
      </c>
      <c r="J11" s="17"/>
      <c r="K11" s="17"/>
      <c r="L11" s="17">
        <v>500000</v>
      </c>
      <c r="M11" s="17"/>
      <c r="N11" s="17"/>
      <c r="O11" s="17"/>
      <c r="P11" s="17"/>
      <c r="Q11" s="17"/>
      <c r="R11" s="17"/>
      <c r="S11" s="17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6"/>
  <sheetViews>
    <sheetView showZeros="0" workbookViewId="0">
      <pane ySplit="1" topLeftCell="A9" activePane="bottomLeft" state="frozen"/>
      <selection/>
      <selection pane="bottomLeft" activeCell="A1" sqref="A1"/>
    </sheetView>
  </sheetViews>
  <sheetFormatPr defaultColWidth="8.85321100917431" defaultRowHeight="15" customHeight="1"/>
  <cols>
    <col min="1" max="1" width="21.5504587155963" customWidth="1"/>
    <col min="2" max="2" width="28.5779816513761" customWidth="1"/>
    <col min="3" max="15" width="17.1376146788991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57</v>
      </c>
    </row>
    <row r="3" ht="37.5" customHeight="1" spans="1:15">
      <c r="A3" s="4" t="s">
        <v>58</v>
      </c>
      <c r="B3" s="4"/>
      <c r="C3" s="4"/>
      <c r="D3" s="4"/>
      <c r="E3" s="4"/>
      <c r="F3" s="4"/>
      <c r="G3" s="4"/>
      <c r="H3" s="4"/>
      <c r="I3" s="4"/>
      <c r="J3" s="4"/>
      <c r="K3" s="52"/>
      <c r="L3" s="52"/>
      <c r="M3" s="52"/>
      <c r="N3" s="52"/>
      <c r="O3" s="52"/>
    </row>
    <row r="4" ht="18.75" customHeight="1" spans="1:15">
      <c r="A4" s="44" t="str">
        <f>"单位名称："&amp;"元江哈尼族彝族傣族自治县统计局"</f>
        <v>单位名称：元江哈尼族彝族傣族自治县统计局</v>
      </c>
      <c r="B4" s="44"/>
      <c r="C4" s="44"/>
      <c r="D4" s="44"/>
      <c r="E4" s="44"/>
      <c r="F4" s="44"/>
      <c r="G4" s="44"/>
      <c r="H4" s="44"/>
      <c r="I4" s="44"/>
      <c r="J4" s="3"/>
      <c r="K4" s="3"/>
      <c r="L4" s="3"/>
      <c r="M4" s="3"/>
      <c r="N4" s="3"/>
      <c r="O4" s="3" t="s">
        <v>28</v>
      </c>
    </row>
    <row r="5" ht="18.75" customHeight="1" spans="1:15">
      <c r="A5" s="13" t="s">
        <v>59</v>
      </c>
      <c r="B5" s="13" t="s">
        <v>60</v>
      </c>
      <c r="C5" s="30" t="s">
        <v>31</v>
      </c>
      <c r="D5" s="30" t="s">
        <v>34</v>
      </c>
      <c r="E5" s="30"/>
      <c r="F5" s="30"/>
      <c r="G5" s="13" t="s">
        <v>35</v>
      </c>
      <c r="H5" s="30" t="s">
        <v>36</v>
      </c>
      <c r="I5" s="13" t="s">
        <v>61</v>
      </c>
      <c r="J5" s="30" t="s">
        <v>62</v>
      </c>
      <c r="K5" s="30"/>
      <c r="L5" s="30"/>
      <c r="M5" s="30"/>
      <c r="N5" s="30"/>
      <c r="O5" s="30"/>
    </row>
    <row r="6" ht="18.75" customHeight="1" spans="1:15">
      <c r="A6" s="13"/>
      <c r="B6" s="13"/>
      <c r="C6" s="30"/>
      <c r="D6" s="30" t="s">
        <v>33</v>
      </c>
      <c r="E6" s="30" t="s">
        <v>63</v>
      </c>
      <c r="F6" s="30" t="s">
        <v>64</v>
      </c>
      <c r="G6" s="13"/>
      <c r="H6" s="30"/>
      <c r="I6" s="13"/>
      <c r="J6" s="30" t="s">
        <v>33</v>
      </c>
      <c r="K6" s="30" t="s">
        <v>65</v>
      </c>
      <c r="L6" s="14" t="s">
        <v>66</v>
      </c>
      <c r="M6" s="14" t="s">
        <v>67</v>
      </c>
      <c r="N6" s="14" t="s">
        <v>68</v>
      </c>
      <c r="O6" s="14" t="s">
        <v>69</v>
      </c>
    </row>
    <row r="7" ht="18.75" customHeight="1" spans="1:15">
      <c r="A7" s="14" t="s">
        <v>45</v>
      </c>
      <c r="B7" s="14" t="s">
        <v>46</v>
      </c>
      <c r="C7" s="14" t="s">
        <v>47</v>
      </c>
      <c r="D7" s="14" t="s">
        <v>48</v>
      </c>
      <c r="E7" s="14" t="s">
        <v>49</v>
      </c>
      <c r="F7" s="14" t="s">
        <v>50</v>
      </c>
      <c r="G7" s="14" t="s">
        <v>51</v>
      </c>
      <c r="H7" s="14" t="s">
        <v>52</v>
      </c>
      <c r="I7" s="14" t="s">
        <v>53</v>
      </c>
      <c r="J7" s="14" t="s">
        <v>70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71</v>
      </c>
      <c r="B8" s="16" t="s">
        <v>72</v>
      </c>
      <c r="C8" s="17">
        <v>5386392.51</v>
      </c>
      <c r="D8" s="17">
        <v>4886392.51</v>
      </c>
      <c r="E8" s="17">
        <v>4550092.51</v>
      </c>
      <c r="F8" s="17">
        <v>336300</v>
      </c>
      <c r="G8" s="17"/>
      <c r="H8" s="17"/>
      <c r="I8" s="17"/>
      <c r="J8" s="17">
        <v>500000</v>
      </c>
      <c r="K8" s="17"/>
      <c r="L8" s="17"/>
      <c r="M8" s="17">
        <v>500000</v>
      </c>
      <c r="N8" s="17"/>
      <c r="O8" s="17"/>
    </row>
    <row r="9" ht="20.25" customHeight="1" spans="1:15">
      <c r="A9" s="64" t="s">
        <v>73</v>
      </c>
      <c r="B9" s="64" t="s">
        <v>74</v>
      </c>
      <c r="C9" s="17">
        <v>5386392.51</v>
      </c>
      <c r="D9" s="17">
        <v>4886392.51</v>
      </c>
      <c r="E9" s="17">
        <v>4550092.51</v>
      </c>
      <c r="F9" s="17">
        <v>336300</v>
      </c>
      <c r="G9" s="17"/>
      <c r="H9" s="17"/>
      <c r="I9" s="17"/>
      <c r="J9" s="17">
        <v>500000</v>
      </c>
      <c r="K9" s="17"/>
      <c r="L9" s="17"/>
      <c r="M9" s="17">
        <v>500000</v>
      </c>
      <c r="N9" s="17"/>
      <c r="O9" s="17"/>
    </row>
    <row r="10" ht="20.25" customHeight="1" spans="1:15">
      <c r="A10" s="65" t="s">
        <v>75</v>
      </c>
      <c r="B10" s="65" t="s">
        <v>76</v>
      </c>
      <c r="C10" s="17">
        <v>4792092.51</v>
      </c>
      <c r="D10" s="17">
        <v>4550092.51</v>
      </c>
      <c r="E10" s="17">
        <v>4550092.51</v>
      </c>
      <c r="F10" s="17"/>
      <c r="G10" s="17"/>
      <c r="H10" s="17"/>
      <c r="I10" s="17"/>
      <c r="J10" s="17">
        <v>242000</v>
      </c>
      <c r="K10" s="17"/>
      <c r="L10" s="17"/>
      <c r="M10" s="17">
        <v>242000</v>
      </c>
      <c r="N10" s="17"/>
      <c r="O10" s="17"/>
    </row>
    <row r="11" ht="20.25" customHeight="1" spans="1:15">
      <c r="A11" s="65" t="s">
        <v>77</v>
      </c>
      <c r="B11" s="65" t="s">
        <v>78</v>
      </c>
      <c r="C11" s="17">
        <v>70000</v>
      </c>
      <c r="D11" s="17"/>
      <c r="E11" s="17"/>
      <c r="F11" s="17"/>
      <c r="G11" s="17"/>
      <c r="H11" s="17"/>
      <c r="I11" s="17"/>
      <c r="J11" s="17">
        <v>70000</v>
      </c>
      <c r="K11" s="17"/>
      <c r="L11" s="17"/>
      <c r="M11" s="17">
        <v>70000</v>
      </c>
      <c r="N11" s="17"/>
      <c r="O11" s="17"/>
    </row>
    <row r="12" ht="20.25" customHeight="1" spans="1:15">
      <c r="A12" s="65" t="s">
        <v>79</v>
      </c>
      <c r="B12" s="65" t="s">
        <v>80</v>
      </c>
      <c r="C12" s="17">
        <v>208000</v>
      </c>
      <c r="D12" s="17">
        <v>20000</v>
      </c>
      <c r="E12" s="17"/>
      <c r="F12" s="17">
        <v>20000</v>
      </c>
      <c r="G12" s="17"/>
      <c r="H12" s="17"/>
      <c r="I12" s="17"/>
      <c r="J12" s="17">
        <v>188000</v>
      </c>
      <c r="K12" s="17"/>
      <c r="L12" s="17"/>
      <c r="M12" s="17">
        <v>188000</v>
      </c>
      <c r="N12" s="17"/>
      <c r="O12" s="17"/>
    </row>
    <row r="13" ht="20.25" customHeight="1" spans="1:15">
      <c r="A13" s="65" t="s">
        <v>81</v>
      </c>
      <c r="B13" s="65" t="s">
        <v>82</v>
      </c>
      <c r="C13" s="17">
        <v>316300</v>
      </c>
      <c r="D13" s="17">
        <v>316300</v>
      </c>
      <c r="E13" s="17"/>
      <c r="F13" s="17">
        <v>316300</v>
      </c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16" t="s">
        <v>83</v>
      </c>
      <c r="B14" s="16" t="s">
        <v>84</v>
      </c>
      <c r="C14" s="17">
        <v>579145.12</v>
      </c>
      <c r="D14" s="17">
        <v>579145.12</v>
      </c>
      <c r="E14" s="17">
        <v>579145.12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64" t="s">
        <v>85</v>
      </c>
      <c r="B15" s="64" t="s">
        <v>86</v>
      </c>
      <c r="C15" s="17">
        <v>579145.12</v>
      </c>
      <c r="D15" s="17">
        <v>579145.12</v>
      </c>
      <c r="E15" s="17">
        <v>579145.12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65" t="s">
        <v>87</v>
      </c>
      <c r="B16" s="65" t="s">
        <v>88</v>
      </c>
      <c r="C16" s="17">
        <v>39600</v>
      </c>
      <c r="D16" s="17">
        <v>39600</v>
      </c>
      <c r="E16" s="17">
        <v>39600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65" t="s">
        <v>89</v>
      </c>
      <c r="B17" s="65" t="s">
        <v>90</v>
      </c>
      <c r="C17" s="17">
        <v>539545.12</v>
      </c>
      <c r="D17" s="17">
        <v>539545.12</v>
      </c>
      <c r="E17" s="17">
        <v>539545.12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16" t="s">
        <v>91</v>
      </c>
      <c r="B18" s="16" t="s">
        <v>92</v>
      </c>
      <c r="C18" s="17">
        <v>310869.83</v>
      </c>
      <c r="D18" s="17">
        <v>310869.83</v>
      </c>
      <c r="E18" s="17">
        <v>310869.83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64" t="s">
        <v>93</v>
      </c>
      <c r="B19" s="64" t="s">
        <v>94</v>
      </c>
      <c r="C19" s="17">
        <v>310869.83</v>
      </c>
      <c r="D19" s="17">
        <v>310869.83</v>
      </c>
      <c r="E19" s="17">
        <v>310869.83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65" t="s">
        <v>95</v>
      </c>
      <c r="B20" s="65" t="s">
        <v>96</v>
      </c>
      <c r="C20" s="17">
        <v>65462.27</v>
      </c>
      <c r="D20" s="17">
        <v>65462.27</v>
      </c>
      <c r="E20" s="17">
        <v>65462.27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65" t="s">
        <v>97</v>
      </c>
      <c r="B21" s="65" t="s">
        <v>98</v>
      </c>
      <c r="C21" s="17">
        <v>214426.77</v>
      </c>
      <c r="D21" s="17">
        <v>214426.77</v>
      </c>
      <c r="E21" s="17">
        <v>214426.77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65" t="s">
        <v>99</v>
      </c>
      <c r="B22" s="65" t="s">
        <v>100</v>
      </c>
      <c r="C22" s="17">
        <v>30980.79</v>
      </c>
      <c r="D22" s="17">
        <v>30980.79</v>
      </c>
      <c r="E22" s="17">
        <v>30980.79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16" t="s">
        <v>101</v>
      </c>
      <c r="B23" s="16" t="s">
        <v>102</v>
      </c>
      <c r="C23" s="17">
        <v>453432</v>
      </c>
      <c r="D23" s="17">
        <v>453432</v>
      </c>
      <c r="E23" s="17">
        <v>453432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64" t="s">
        <v>103</v>
      </c>
      <c r="B24" s="64" t="s">
        <v>104</v>
      </c>
      <c r="C24" s="17">
        <v>453432</v>
      </c>
      <c r="D24" s="17">
        <v>453432</v>
      </c>
      <c r="E24" s="17">
        <v>453432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ht="20.25" customHeight="1" spans="1:15">
      <c r="A25" s="65" t="s">
        <v>105</v>
      </c>
      <c r="B25" s="65" t="s">
        <v>106</v>
      </c>
      <c r="C25" s="17">
        <v>453432</v>
      </c>
      <c r="D25" s="17">
        <v>453432</v>
      </c>
      <c r="E25" s="17">
        <v>453432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ht="20.25" customHeight="1" spans="1:15">
      <c r="A26" s="47" t="s">
        <v>107</v>
      </c>
      <c r="B26" s="47"/>
      <c r="C26" s="17">
        <v>6729839.46</v>
      </c>
      <c r="D26" s="17">
        <v>6229839.46</v>
      </c>
      <c r="E26" s="17">
        <v>5893539.46</v>
      </c>
      <c r="F26" s="17">
        <v>336300</v>
      </c>
      <c r="G26" s="17"/>
      <c r="H26" s="17"/>
      <c r="I26" s="17"/>
      <c r="J26" s="17">
        <v>500000</v>
      </c>
      <c r="K26" s="17"/>
      <c r="L26" s="17"/>
      <c r="M26" s="17">
        <v>500000</v>
      </c>
      <c r="N26" s="17"/>
      <c r="O26" s="17"/>
    </row>
  </sheetData>
  <mergeCells count="11">
    <mergeCell ref="A3:O3"/>
    <mergeCell ref="A4:I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workbookViewId="0">
      <pane ySplit="1" topLeftCell="A7" activePane="bottomLeft" state="frozen"/>
      <selection/>
      <selection pane="bottomLeft" activeCell="A1" sqref="A1"/>
    </sheetView>
  </sheetViews>
  <sheetFormatPr defaultColWidth="8.85321100917431" defaultRowHeight="15" customHeight="1" outlineLevelCol="3"/>
  <cols>
    <col min="1" max="4" width="35.7064220183486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108</v>
      </c>
    </row>
    <row r="3" ht="45" customHeight="1" spans="1:4">
      <c r="A3" s="4" t="s">
        <v>109</v>
      </c>
      <c r="B3" s="4"/>
      <c r="C3" s="4"/>
      <c r="D3" s="4"/>
    </row>
    <row r="4" ht="18.75" customHeight="1" spans="1:4">
      <c r="A4" s="5" t="str">
        <f>"单位名称："&amp;"元江哈尼族彝族傣族自治县统计局"</f>
        <v>单位名称：元江哈尼族彝族傣族自治县统计局</v>
      </c>
      <c r="B4" s="5"/>
      <c r="C4" s="66"/>
      <c r="D4" s="6" t="s">
        <v>2</v>
      </c>
    </row>
    <row r="5" ht="22.5" customHeight="1" spans="1:4">
      <c r="A5" s="8" t="s">
        <v>3</v>
      </c>
      <c r="B5" s="8"/>
      <c r="C5" s="8" t="s">
        <v>4</v>
      </c>
      <c r="D5" s="8"/>
    </row>
    <row r="6" ht="18.75" customHeight="1" spans="1:4">
      <c r="A6" s="8" t="s">
        <v>5</v>
      </c>
      <c r="B6" s="8" t="s">
        <v>6</v>
      </c>
      <c r="C6" s="8" t="s">
        <v>110</v>
      </c>
      <c r="D6" s="8" t="s">
        <v>6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111</v>
      </c>
      <c r="B8" s="17">
        <v>6229839.46</v>
      </c>
      <c r="C8" s="15" t="s">
        <v>112</v>
      </c>
      <c r="D8" s="17">
        <v>6229839.46</v>
      </c>
    </row>
    <row r="9" ht="22.5" customHeight="1" spans="1:4">
      <c r="A9" s="15" t="s">
        <v>113</v>
      </c>
      <c r="B9" s="17">
        <v>6229839.46</v>
      </c>
      <c r="C9" s="15" t="str">
        <f>"（"&amp;"一"&amp;"）"&amp;"一般公共服务支出"</f>
        <v>（一）一般公共服务支出</v>
      </c>
      <c r="D9" s="17">
        <v>4886392.51</v>
      </c>
    </row>
    <row r="10" ht="22.5" customHeight="1" spans="1:4">
      <c r="A10" s="15" t="s">
        <v>114</v>
      </c>
      <c r="B10" s="17"/>
      <c r="C10" s="15" t="str">
        <f>"（"&amp;"二"&amp;"）"&amp;"社会保障和就业支出"</f>
        <v>（二）社会保障和就业支出</v>
      </c>
      <c r="D10" s="17">
        <v>579145.12</v>
      </c>
    </row>
    <row r="11" ht="22.5" customHeight="1" spans="1:4">
      <c r="A11" s="15" t="s">
        <v>115</v>
      </c>
      <c r="B11" s="17"/>
      <c r="C11" s="15" t="str">
        <f>"（"&amp;"三"&amp;"）"&amp;"卫生健康支出"</f>
        <v>（三）卫生健康支出</v>
      </c>
      <c r="D11" s="17">
        <v>310869.83</v>
      </c>
    </row>
    <row r="12" ht="22.5" customHeight="1" spans="1:4">
      <c r="A12" s="15" t="s">
        <v>116</v>
      </c>
      <c r="B12" s="17"/>
      <c r="C12" s="15" t="str">
        <f>"（"&amp;"四"&amp;"）"&amp;"住房保障支出"</f>
        <v>（四）住房保障支出</v>
      </c>
      <c r="D12" s="17">
        <v>453432</v>
      </c>
    </row>
    <row r="13" ht="22.5" customHeight="1" spans="1:4">
      <c r="A13" s="15" t="s">
        <v>113</v>
      </c>
      <c r="B13" s="17"/>
      <c r="C13" s="15"/>
      <c r="D13" s="17"/>
    </row>
    <row r="14" ht="22.5" customHeight="1" spans="1:4">
      <c r="A14" s="15" t="s">
        <v>114</v>
      </c>
      <c r="B14" s="17"/>
      <c r="C14" s="15"/>
      <c r="D14" s="17"/>
    </row>
    <row r="15" ht="22.5" customHeight="1" spans="1:4">
      <c r="A15" s="15" t="s">
        <v>115</v>
      </c>
      <c r="B15" s="17"/>
      <c r="C15" s="15"/>
      <c r="D15" s="17"/>
    </row>
    <row r="16" ht="22.5" customHeight="1" spans="1:4">
      <c r="A16" s="67"/>
      <c r="B16" s="17"/>
      <c r="C16" s="15" t="s">
        <v>117</v>
      </c>
      <c r="D16" s="17"/>
    </row>
    <row r="17" ht="22.5" customHeight="1" spans="1:4">
      <c r="A17" s="68" t="s">
        <v>118</v>
      </c>
      <c r="B17" s="69">
        <v>6229839.46</v>
      </c>
      <c r="C17" s="70" t="s">
        <v>119</v>
      </c>
      <c r="D17" s="69">
        <v>6229839.46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5"/>
  <sheetViews>
    <sheetView showZeros="0" workbookViewId="0">
      <pane ySplit="1" topLeftCell="A9" activePane="bottomLeft" state="frozen"/>
      <selection/>
      <selection pane="bottomLeft" activeCell="A1" sqref="A1"/>
    </sheetView>
  </sheetViews>
  <sheetFormatPr defaultColWidth="8.85321100917431" defaultRowHeight="15" customHeight="1" outlineLevelCol="6"/>
  <cols>
    <col min="1" max="1" width="21.4220183486239" customWidth="1"/>
    <col min="2" max="2" width="28.5779816513761" customWidth="1"/>
    <col min="3" max="7" width="21.422018348623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3" t="s">
        <v>120</v>
      </c>
    </row>
    <row r="3" ht="37.5" customHeight="1" spans="1:7">
      <c r="A3" s="4" t="s">
        <v>121</v>
      </c>
      <c r="B3" s="4"/>
      <c r="C3" s="4"/>
      <c r="D3" s="4"/>
      <c r="E3" s="4"/>
      <c r="F3" s="4"/>
      <c r="G3" s="4"/>
    </row>
    <row r="4" ht="18.75" customHeight="1" spans="1:7">
      <c r="A4" s="44" t="str">
        <f>"单位名称："&amp;"元江哈尼族彝族傣族自治县统计局"</f>
        <v>单位名称：元江哈尼族彝族傣族自治县统计局</v>
      </c>
      <c r="B4" s="44"/>
      <c r="C4" s="44"/>
      <c r="D4" s="45"/>
      <c r="E4" s="45"/>
      <c r="F4" s="45"/>
      <c r="G4" s="46" t="s">
        <v>28</v>
      </c>
    </row>
    <row r="5" ht="18.75" customHeight="1" spans="1:7">
      <c r="A5" s="13" t="s">
        <v>122</v>
      </c>
      <c r="B5" s="13" t="s">
        <v>60</v>
      </c>
      <c r="C5" s="30" t="s">
        <v>31</v>
      </c>
      <c r="D5" s="30" t="s">
        <v>63</v>
      </c>
      <c r="E5" s="30"/>
      <c r="F5" s="30"/>
      <c r="G5" s="13" t="s">
        <v>64</v>
      </c>
    </row>
    <row r="6" ht="18.75" customHeight="1" spans="1:7">
      <c r="A6" s="13" t="s">
        <v>59</v>
      </c>
      <c r="B6" s="13" t="s">
        <v>60</v>
      </c>
      <c r="C6" s="30"/>
      <c r="D6" s="30" t="s">
        <v>33</v>
      </c>
      <c r="E6" s="30" t="s">
        <v>123</v>
      </c>
      <c r="F6" s="30" t="s">
        <v>124</v>
      </c>
      <c r="G6" s="13"/>
    </row>
    <row r="7" ht="18.75" customHeight="1" spans="1:7">
      <c r="A7" s="14" t="s">
        <v>45</v>
      </c>
      <c r="B7" s="14" t="s">
        <v>46</v>
      </c>
      <c r="C7" s="14" t="s">
        <v>47</v>
      </c>
      <c r="D7" s="14" t="s">
        <v>48</v>
      </c>
      <c r="E7" s="14" t="s">
        <v>49</v>
      </c>
      <c r="F7" s="14" t="s">
        <v>50</v>
      </c>
      <c r="G7" s="14" t="s">
        <v>51</v>
      </c>
    </row>
    <row r="8" ht="20.25" customHeight="1" spans="1:7">
      <c r="A8" s="16" t="s">
        <v>71</v>
      </c>
      <c r="B8" s="16" t="s">
        <v>72</v>
      </c>
      <c r="C8" s="17">
        <v>4886392.51</v>
      </c>
      <c r="D8" s="17">
        <v>4550092.51</v>
      </c>
      <c r="E8" s="17">
        <v>4106893.07</v>
      </c>
      <c r="F8" s="17">
        <v>443199.44</v>
      </c>
      <c r="G8" s="17">
        <v>336300</v>
      </c>
    </row>
    <row r="9" ht="20.25" customHeight="1" spans="1:7">
      <c r="A9" s="64" t="s">
        <v>73</v>
      </c>
      <c r="B9" s="64" t="s">
        <v>74</v>
      </c>
      <c r="C9" s="17">
        <v>4886392.51</v>
      </c>
      <c r="D9" s="17">
        <v>4550092.51</v>
      </c>
      <c r="E9" s="17">
        <v>4106893.07</v>
      </c>
      <c r="F9" s="17">
        <v>443199.44</v>
      </c>
      <c r="G9" s="17">
        <v>336300</v>
      </c>
    </row>
    <row r="10" ht="20.25" customHeight="1" spans="1:7">
      <c r="A10" s="65" t="s">
        <v>75</v>
      </c>
      <c r="B10" s="65" t="s">
        <v>76</v>
      </c>
      <c r="C10" s="17">
        <v>4550092.51</v>
      </c>
      <c r="D10" s="17">
        <v>4550092.51</v>
      </c>
      <c r="E10" s="17">
        <v>4106893.07</v>
      </c>
      <c r="F10" s="17">
        <v>443199.44</v>
      </c>
      <c r="G10" s="17"/>
    </row>
    <row r="11" ht="20.25" customHeight="1" spans="1:7">
      <c r="A11" s="65" t="s">
        <v>79</v>
      </c>
      <c r="B11" s="65" t="s">
        <v>80</v>
      </c>
      <c r="C11" s="17">
        <v>20000</v>
      </c>
      <c r="D11" s="17"/>
      <c r="E11" s="17"/>
      <c r="F11" s="17"/>
      <c r="G11" s="17">
        <v>20000</v>
      </c>
    </row>
    <row r="12" ht="20.25" customHeight="1" spans="1:7">
      <c r="A12" s="65" t="s">
        <v>81</v>
      </c>
      <c r="B12" s="65" t="s">
        <v>82</v>
      </c>
      <c r="C12" s="17">
        <v>316300</v>
      </c>
      <c r="D12" s="17"/>
      <c r="E12" s="17"/>
      <c r="F12" s="17"/>
      <c r="G12" s="17">
        <v>316300</v>
      </c>
    </row>
    <row r="13" ht="20.25" customHeight="1" spans="1:7">
      <c r="A13" s="16" t="s">
        <v>83</v>
      </c>
      <c r="B13" s="16" t="s">
        <v>84</v>
      </c>
      <c r="C13" s="17">
        <v>579145.12</v>
      </c>
      <c r="D13" s="17">
        <v>579145.12</v>
      </c>
      <c r="E13" s="17">
        <v>575545.12</v>
      </c>
      <c r="F13" s="17">
        <v>3600</v>
      </c>
      <c r="G13" s="17"/>
    </row>
    <row r="14" ht="20.25" customHeight="1" spans="1:7">
      <c r="A14" s="64" t="s">
        <v>85</v>
      </c>
      <c r="B14" s="64" t="s">
        <v>86</v>
      </c>
      <c r="C14" s="17">
        <v>579145.12</v>
      </c>
      <c r="D14" s="17">
        <v>579145.12</v>
      </c>
      <c r="E14" s="17">
        <v>575545.12</v>
      </c>
      <c r="F14" s="17">
        <v>3600</v>
      </c>
      <c r="G14" s="17"/>
    </row>
    <row r="15" ht="20.25" customHeight="1" spans="1:7">
      <c r="A15" s="65" t="s">
        <v>87</v>
      </c>
      <c r="B15" s="65" t="s">
        <v>88</v>
      </c>
      <c r="C15" s="17">
        <v>39600</v>
      </c>
      <c r="D15" s="17">
        <v>39600</v>
      </c>
      <c r="E15" s="17">
        <v>36000</v>
      </c>
      <c r="F15" s="17">
        <v>3600</v>
      </c>
      <c r="G15" s="17"/>
    </row>
    <row r="16" ht="20.25" customHeight="1" spans="1:7">
      <c r="A16" s="65" t="s">
        <v>89</v>
      </c>
      <c r="B16" s="65" t="s">
        <v>90</v>
      </c>
      <c r="C16" s="17">
        <v>539545.12</v>
      </c>
      <c r="D16" s="17">
        <v>539545.12</v>
      </c>
      <c r="E16" s="17">
        <v>539545.12</v>
      </c>
      <c r="F16" s="17"/>
      <c r="G16" s="17"/>
    </row>
    <row r="17" ht="20.25" customHeight="1" spans="1:7">
      <c r="A17" s="16" t="s">
        <v>91</v>
      </c>
      <c r="B17" s="16" t="s">
        <v>92</v>
      </c>
      <c r="C17" s="17">
        <v>310869.83</v>
      </c>
      <c r="D17" s="17">
        <v>310869.83</v>
      </c>
      <c r="E17" s="17">
        <v>310869.83</v>
      </c>
      <c r="F17" s="17"/>
      <c r="G17" s="17"/>
    </row>
    <row r="18" ht="20.25" customHeight="1" spans="1:7">
      <c r="A18" s="64" t="s">
        <v>93</v>
      </c>
      <c r="B18" s="64" t="s">
        <v>94</v>
      </c>
      <c r="C18" s="17">
        <v>310869.83</v>
      </c>
      <c r="D18" s="17">
        <v>310869.83</v>
      </c>
      <c r="E18" s="17">
        <v>310869.83</v>
      </c>
      <c r="F18" s="17"/>
      <c r="G18" s="17"/>
    </row>
    <row r="19" ht="20.25" customHeight="1" spans="1:7">
      <c r="A19" s="65" t="s">
        <v>95</v>
      </c>
      <c r="B19" s="65" t="s">
        <v>96</v>
      </c>
      <c r="C19" s="17">
        <v>65462.27</v>
      </c>
      <c r="D19" s="17">
        <v>65462.27</v>
      </c>
      <c r="E19" s="17">
        <v>65462.27</v>
      </c>
      <c r="F19" s="17"/>
      <c r="G19" s="17"/>
    </row>
    <row r="20" ht="20.25" customHeight="1" spans="1:7">
      <c r="A20" s="65" t="s">
        <v>97</v>
      </c>
      <c r="B20" s="65" t="s">
        <v>98</v>
      </c>
      <c r="C20" s="17">
        <v>214426.77</v>
      </c>
      <c r="D20" s="17">
        <v>214426.77</v>
      </c>
      <c r="E20" s="17">
        <v>214426.77</v>
      </c>
      <c r="F20" s="17"/>
      <c r="G20" s="17"/>
    </row>
    <row r="21" ht="20.25" customHeight="1" spans="1:7">
      <c r="A21" s="65" t="s">
        <v>99</v>
      </c>
      <c r="B21" s="65" t="s">
        <v>100</v>
      </c>
      <c r="C21" s="17">
        <v>30980.79</v>
      </c>
      <c r="D21" s="17">
        <v>30980.79</v>
      </c>
      <c r="E21" s="17">
        <v>30980.79</v>
      </c>
      <c r="F21" s="17"/>
      <c r="G21" s="17"/>
    </row>
    <row r="22" ht="20.25" customHeight="1" spans="1:7">
      <c r="A22" s="16" t="s">
        <v>101</v>
      </c>
      <c r="B22" s="16" t="s">
        <v>102</v>
      </c>
      <c r="C22" s="17">
        <v>453432</v>
      </c>
      <c r="D22" s="17">
        <v>453432</v>
      </c>
      <c r="E22" s="17">
        <v>453432</v>
      </c>
      <c r="F22" s="17"/>
      <c r="G22" s="17"/>
    </row>
    <row r="23" ht="20.25" customHeight="1" spans="1:7">
      <c r="A23" s="64" t="s">
        <v>103</v>
      </c>
      <c r="B23" s="64" t="s">
        <v>104</v>
      </c>
      <c r="C23" s="17">
        <v>453432</v>
      </c>
      <c r="D23" s="17">
        <v>453432</v>
      </c>
      <c r="E23" s="17">
        <v>453432</v>
      </c>
      <c r="F23" s="17"/>
      <c r="G23" s="17"/>
    </row>
    <row r="24" ht="20.25" customHeight="1" spans="1:7">
      <c r="A24" s="65" t="s">
        <v>105</v>
      </c>
      <c r="B24" s="65" t="s">
        <v>106</v>
      </c>
      <c r="C24" s="17">
        <v>453432</v>
      </c>
      <c r="D24" s="17">
        <v>453432</v>
      </c>
      <c r="E24" s="17">
        <v>453432</v>
      </c>
      <c r="F24" s="17"/>
      <c r="G24" s="17"/>
    </row>
    <row r="25" ht="20.25" customHeight="1" spans="1:7">
      <c r="A25" s="47" t="s">
        <v>107</v>
      </c>
      <c r="B25" s="47"/>
      <c r="C25" s="48">
        <v>6229839.46</v>
      </c>
      <c r="D25" s="48">
        <v>5893539.46</v>
      </c>
      <c r="E25" s="48">
        <v>5446740.02</v>
      </c>
      <c r="F25" s="48">
        <v>446799.44</v>
      </c>
      <c r="G25" s="48">
        <v>336300</v>
      </c>
    </row>
  </sheetData>
  <mergeCells count="7">
    <mergeCell ref="A3:G3"/>
    <mergeCell ref="A4:C4"/>
    <mergeCell ref="A5:B5"/>
    <mergeCell ref="D5:F5"/>
    <mergeCell ref="A25:B25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321100917431" defaultRowHeight="15" customHeight="1" outlineLevelRow="7" outlineLevelCol="5"/>
  <cols>
    <col min="1" max="6" width="28.5779816513761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57"/>
      <c r="B2" s="57"/>
      <c r="C2" s="58"/>
      <c r="D2" s="2"/>
      <c r="E2" s="2"/>
      <c r="F2" s="59" t="s">
        <v>125</v>
      </c>
    </row>
    <row r="3" ht="41.25" customHeight="1" spans="1:6">
      <c r="A3" s="60" t="s">
        <v>126</v>
      </c>
      <c r="B3" s="60"/>
      <c r="C3" s="60"/>
      <c r="D3" s="60"/>
      <c r="E3" s="60"/>
      <c r="F3" s="60"/>
    </row>
    <row r="4" ht="18.75" customHeight="1" spans="1:6">
      <c r="A4" s="5" t="str">
        <f>"单位名称："&amp;"元江哈尼族彝族傣族自治县统计局"</f>
        <v>单位名称：元江哈尼族彝族傣族自治县统计局</v>
      </c>
      <c r="B4" s="5"/>
      <c r="C4" s="5"/>
      <c r="D4" s="61"/>
      <c r="E4" s="2"/>
      <c r="F4" s="59" t="s">
        <v>28</v>
      </c>
    </row>
    <row r="5" ht="18.75" customHeight="1" spans="1:6">
      <c r="A5" s="13" t="s">
        <v>127</v>
      </c>
      <c r="B5" s="30" t="s">
        <v>128</v>
      </c>
      <c r="C5" s="30" t="s">
        <v>129</v>
      </c>
      <c r="D5" s="30"/>
      <c r="E5" s="30"/>
      <c r="F5" s="30" t="s">
        <v>130</v>
      </c>
    </row>
    <row r="6" ht="18.75" customHeight="1" spans="1:6">
      <c r="A6" s="13"/>
      <c r="B6" s="30"/>
      <c r="C6" s="30" t="s">
        <v>33</v>
      </c>
      <c r="D6" s="30" t="s">
        <v>131</v>
      </c>
      <c r="E6" s="30" t="s">
        <v>132</v>
      </c>
      <c r="F6" s="30"/>
    </row>
    <row r="7" ht="18.75" customHeight="1" spans="1:6">
      <c r="A7" s="62">
        <v>1</v>
      </c>
      <c r="B7" s="63">
        <v>2</v>
      </c>
      <c r="C7" s="62">
        <v>3</v>
      </c>
      <c r="D7" s="62">
        <v>4</v>
      </c>
      <c r="E7" s="62">
        <v>5</v>
      </c>
      <c r="F7" s="62">
        <v>6</v>
      </c>
    </row>
    <row r="8" ht="20.25" customHeight="1" spans="1:6">
      <c r="A8" s="17">
        <v>49000</v>
      </c>
      <c r="B8" s="17"/>
      <c r="C8" s="17">
        <v>29000</v>
      </c>
      <c r="D8" s="17"/>
      <c r="E8" s="17">
        <v>29000</v>
      </c>
      <c r="F8" s="17">
        <v>20000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52"/>
  <sheetViews>
    <sheetView showZeros="0" workbookViewId="0">
      <pane ySplit="1" topLeftCell="A11" activePane="bottomLeft" state="frozen"/>
      <selection/>
      <selection pane="bottomLeft" activeCell="A1" sqref="A1"/>
    </sheetView>
  </sheetViews>
  <sheetFormatPr defaultColWidth="8.85321100917431" defaultRowHeight="15" customHeight="1"/>
  <cols>
    <col min="1" max="7" width="28.5779816513761" customWidth="1"/>
    <col min="8" max="23" width="14.2844036697248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133</v>
      </c>
    </row>
    <row r="3" ht="45" customHeight="1" spans="1:23">
      <c r="A3" s="4" t="s">
        <v>134</v>
      </c>
      <c r="B3" s="4"/>
      <c r="C3" s="4"/>
      <c r="D3" s="4"/>
      <c r="E3" s="4"/>
      <c r="F3" s="4"/>
      <c r="G3" s="4"/>
      <c r="H3" s="4"/>
      <c r="I3" s="4"/>
      <c r="J3" s="4"/>
      <c r="K3" s="4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ht="18.75" customHeight="1" spans="1:23">
      <c r="A4" s="5" t="str">
        <f>"单位名称："&amp;"元江哈尼族彝族傣族自治县统计局"</f>
        <v>单位名称：元江哈尼族彝族傣族自治县统计局</v>
      </c>
      <c r="B4" s="5"/>
      <c r="C4" s="5"/>
      <c r="D4" s="5"/>
      <c r="E4" s="5"/>
      <c r="F4" s="5"/>
      <c r="G4" s="5"/>
      <c r="H4" s="53"/>
      <c r="I4" s="53"/>
      <c r="J4" s="53"/>
      <c r="K4" s="53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 t="s">
        <v>28</v>
      </c>
    </row>
    <row r="5" ht="18.75" customHeight="1" spans="1:23">
      <c r="A5" s="54" t="s">
        <v>135</v>
      </c>
      <c r="B5" s="54" t="s">
        <v>136</v>
      </c>
      <c r="C5" s="54" t="s">
        <v>137</v>
      </c>
      <c r="D5" s="54" t="s">
        <v>138</v>
      </c>
      <c r="E5" s="54" t="s">
        <v>139</v>
      </c>
      <c r="F5" s="54" t="s">
        <v>140</v>
      </c>
      <c r="G5" s="54" t="s">
        <v>141</v>
      </c>
      <c r="H5" s="55" t="s">
        <v>31</v>
      </c>
      <c r="I5" s="55" t="s">
        <v>142</v>
      </c>
      <c r="J5" s="54"/>
      <c r="K5" s="54"/>
      <c r="L5" s="54"/>
      <c r="M5" s="54"/>
      <c r="N5" s="54" t="s">
        <v>143</v>
      </c>
      <c r="O5" s="54"/>
      <c r="P5" s="54"/>
      <c r="Q5" s="54" t="s">
        <v>37</v>
      </c>
      <c r="R5" s="54" t="s">
        <v>62</v>
      </c>
      <c r="S5" s="54"/>
      <c r="T5" s="54"/>
      <c r="U5" s="54"/>
      <c r="V5" s="54"/>
      <c r="W5" s="54"/>
    </row>
    <row r="6" ht="18.75" customHeight="1" spans="1:23">
      <c r="A6" s="54"/>
      <c r="B6" s="54"/>
      <c r="C6" s="54"/>
      <c r="D6" s="54"/>
      <c r="E6" s="54"/>
      <c r="F6" s="54"/>
      <c r="G6" s="54"/>
      <c r="H6" s="55" t="s">
        <v>144</v>
      </c>
      <c r="I6" s="55" t="s">
        <v>145</v>
      </c>
      <c r="J6" s="54" t="s">
        <v>35</v>
      </c>
      <c r="K6" s="54" t="s">
        <v>36</v>
      </c>
      <c r="L6" s="54"/>
      <c r="M6" s="54"/>
      <c r="N6" s="54" t="s">
        <v>143</v>
      </c>
      <c r="O6" s="54" t="s">
        <v>35</v>
      </c>
      <c r="P6" s="54" t="s">
        <v>36</v>
      </c>
      <c r="Q6" s="54" t="s">
        <v>37</v>
      </c>
      <c r="R6" s="54" t="s">
        <v>62</v>
      </c>
      <c r="S6" s="54" t="s">
        <v>40</v>
      </c>
      <c r="T6" s="54" t="s">
        <v>41</v>
      </c>
      <c r="U6" s="54" t="s">
        <v>42</v>
      </c>
      <c r="V6" s="54" t="s">
        <v>43</v>
      </c>
      <c r="W6" s="54" t="s">
        <v>44</v>
      </c>
    </row>
    <row r="7" ht="18.75" customHeight="1" spans="1:23">
      <c r="A7" s="54"/>
      <c r="B7" s="54"/>
      <c r="C7" s="54"/>
      <c r="D7" s="54"/>
      <c r="E7" s="54"/>
      <c r="F7" s="54"/>
      <c r="G7" s="54"/>
      <c r="H7" s="55"/>
      <c r="I7" s="55" t="s">
        <v>146</v>
      </c>
      <c r="J7" s="54" t="s">
        <v>147</v>
      </c>
      <c r="K7" s="54" t="s">
        <v>148</v>
      </c>
      <c r="L7" s="54" t="s">
        <v>149</v>
      </c>
      <c r="M7" s="54" t="s">
        <v>150</v>
      </c>
      <c r="N7" s="54" t="s">
        <v>34</v>
      </c>
      <c r="O7" s="54" t="s">
        <v>35</v>
      </c>
      <c r="P7" s="54" t="s">
        <v>36</v>
      </c>
      <c r="Q7" s="54"/>
      <c r="R7" s="54" t="s">
        <v>33</v>
      </c>
      <c r="S7" s="54" t="s">
        <v>40</v>
      </c>
      <c r="T7" s="54" t="s">
        <v>41</v>
      </c>
      <c r="U7" s="54" t="s">
        <v>42</v>
      </c>
      <c r="V7" s="54" t="s">
        <v>43</v>
      </c>
      <c r="W7" s="54" t="s">
        <v>44</v>
      </c>
    </row>
    <row r="8" ht="22.65" customHeight="1" spans="1:23">
      <c r="A8" s="54"/>
      <c r="B8" s="54"/>
      <c r="C8" s="54"/>
      <c r="D8" s="54"/>
      <c r="E8" s="54"/>
      <c r="F8" s="54"/>
      <c r="G8" s="54"/>
      <c r="H8" s="55"/>
      <c r="I8" s="55" t="s">
        <v>33</v>
      </c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</row>
    <row r="9" ht="18.75" customHeight="1" spans="1:23">
      <c r="A9" s="55" t="s">
        <v>45</v>
      </c>
      <c r="B9" s="55">
        <v>2</v>
      </c>
      <c r="C9" s="55">
        <v>3</v>
      </c>
      <c r="D9" s="55">
        <v>4</v>
      </c>
      <c r="E9" s="55">
        <v>5</v>
      </c>
      <c r="F9" s="55">
        <v>6</v>
      </c>
      <c r="G9" s="55">
        <v>7</v>
      </c>
      <c r="H9" s="55">
        <v>8</v>
      </c>
      <c r="I9" s="55">
        <v>9</v>
      </c>
      <c r="J9" s="55">
        <v>10</v>
      </c>
      <c r="K9" s="55">
        <v>11</v>
      </c>
      <c r="L9" s="55">
        <v>12</v>
      </c>
      <c r="M9" s="55">
        <v>13</v>
      </c>
      <c r="N9" s="55">
        <v>14</v>
      </c>
      <c r="O9" s="55">
        <v>15</v>
      </c>
      <c r="P9" s="55">
        <v>16</v>
      </c>
      <c r="Q9" s="55">
        <v>17</v>
      </c>
      <c r="R9" s="55">
        <v>18</v>
      </c>
      <c r="S9" s="55">
        <v>19</v>
      </c>
      <c r="T9" s="55">
        <v>20</v>
      </c>
      <c r="U9" s="55">
        <v>21</v>
      </c>
      <c r="V9" s="55">
        <v>22</v>
      </c>
      <c r="W9" s="55">
        <v>23</v>
      </c>
    </row>
    <row r="10" ht="18.75" customHeight="1" spans="1:23">
      <c r="A10" s="9" t="s">
        <v>55</v>
      </c>
      <c r="B10" s="9"/>
      <c r="C10" s="10"/>
      <c r="D10" s="9"/>
      <c r="E10" s="9"/>
      <c r="F10" s="9"/>
      <c r="G10" s="9"/>
      <c r="H10" s="17">
        <v>5893539.46</v>
      </c>
      <c r="I10" s="17">
        <v>5893539.46</v>
      </c>
      <c r="J10" s="17"/>
      <c r="K10" s="17"/>
      <c r="L10" s="17">
        <v>5893539.46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ht="18.75" customHeight="1" spans="1:23">
      <c r="A11" s="56" t="s">
        <v>55</v>
      </c>
      <c r="B11" s="9" t="s">
        <v>151</v>
      </c>
      <c r="C11" s="10" t="s">
        <v>152</v>
      </c>
      <c r="D11" s="9" t="s">
        <v>75</v>
      </c>
      <c r="E11" s="9" t="s">
        <v>76</v>
      </c>
      <c r="F11" s="9" t="s">
        <v>153</v>
      </c>
      <c r="G11" s="9" t="s">
        <v>154</v>
      </c>
      <c r="H11" s="17">
        <v>313512</v>
      </c>
      <c r="I11" s="17">
        <v>313512</v>
      </c>
      <c r="J11" s="17"/>
      <c r="K11" s="17"/>
      <c r="L11" s="17">
        <v>313512</v>
      </c>
      <c r="M11" s="17"/>
      <c r="N11" s="17"/>
      <c r="O11" s="17"/>
      <c r="P11" s="24"/>
      <c r="Q11" s="17"/>
      <c r="R11" s="17"/>
      <c r="S11" s="17"/>
      <c r="T11" s="17"/>
      <c r="U11" s="17"/>
      <c r="V11" s="17"/>
      <c r="W11" s="17"/>
    </row>
    <row r="12" ht="18.75" customHeight="1" spans="1:23">
      <c r="A12" s="56" t="s">
        <v>55</v>
      </c>
      <c r="B12" s="9" t="s">
        <v>151</v>
      </c>
      <c r="C12" s="10" t="s">
        <v>152</v>
      </c>
      <c r="D12" s="9" t="s">
        <v>75</v>
      </c>
      <c r="E12" s="9" t="s">
        <v>76</v>
      </c>
      <c r="F12" s="9" t="s">
        <v>155</v>
      </c>
      <c r="G12" s="9" t="s">
        <v>156</v>
      </c>
      <c r="H12" s="17">
        <v>450672</v>
      </c>
      <c r="I12" s="17">
        <v>450672</v>
      </c>
      <c r="J12" s="17"/>
      <c r="K12" s="17"/>
      <c r="L12" s="17">
        <v>450672</v>
      </c>
      <c r="M12" s="17"/>
      <c r="N12" s="17"/>
      <c r="O12" s="17"/>
      <c r="P12" s="24"/>
      <c r="Q12" s="17"/>
      <c r="R12" s="17"/>
      <c r="S12" s="17"/>
      <c r="T12" s="17"/>
      <c r="U12" s="17"/>
      <c r="V12" s="17"/>
      <c r="W12" s="17"/>
    </row>
    <row r="13" ht="18.75" customHeight="1" spans="1:23">
      <c r="A13" s="56" t="s">
        <v>55</v>
      </c>
      <c r="B13" s="9" t="s">
        <v>151</v>
      </c>
      <c r="C13" s="10" t="s">
        <v>152</v>
      </c>
      <c r="D13" s="9" t="s">
        <v>75</v>
      </c>
      <c r="E13" s="9" t="s">
        <v>76</v>
      </c>
      <c r="F13" s="9" t="s">
        <v>157</v>
      </c>
      <c r="G13" s="9" t="s">
        <v>158</v>
      </c>
      <c r="H13" s="17">
        <v>26126</v>
      </c>
      <c r="I13" s="17">
        <v>26126</v>
      </c>
      <c r="J13" s="17"/>
      <c r="K13" s="17"/>
      <c r="L13" s="17">
        <v>26126</v>
      </c>
      <c r="M13" s="17"/>
      <c r="N13" s="17"/>
      <c r="O13" s="17"/>
      <c r="P13" s="24"/>
      <c r="Q13" s="17"/>
      <c r="R13" s="17"/>
      <c r="S13" s="17"/>
      <c r="T13" s="17"/>
      <c r="U13" s="17"/>
      <c r="V13" s="17"/>
      <c r="W13" s="17"/>
    </row>
    <row r="14" ht="18.75" customHeight="1" spans="1:23">
      <c r="A14" s="56" t="s">
        <v>55</v>
      </c>
      <c r="B14" s="9" t="s">
        <v>151</v>
      </c>
      <c r="C14" s="10" t="s">
        <v>152</v>
      </c>
      <c r="D14" s="9" t="s">
        <v>75</v>
      </c>
      <c r="E14" s="9" t="s">
        <v>76</v>
      </c>
      <c r="F14" s="9" t="s">
        <v>157</v>
      </c>
      <c r="G14" s="9" t="s">
        <v>158</v>
      </c>
      <c r="H14" s="17">
        <v>2100</v>
      </c>
      <c r="I14" s="17">
        <v>2100</v>
      </c>
      <c r="J14" s="17"/>
      <c r="K14" s="17"/>
      <c r="L14" s="17">
        <v>2100</v>
      </c>
      <c r="M14" s="17"/>
      <c r="N14" s="17"/>
      <c r="O14" s="17"/>
      <c r="P14" s="24"/>
      <c r="Q14" s="17"/>
      <c r="R14" s="17"/>
      <c r="S14" s="17"/>
      <c r="T14" s="17"/>
      <c r="U14" s="17"/>
      <c r="V14" s="17"/>
      <c r="W14" s="17"/>
    </row>
    <row r="15" ht="18.75" customHeight="1" spans="1:23">
      <c r="A15" s="56" t="s">
        <v>55</v>
      </c>
      <c r="B15" s="9" t="s">
        <v>159</v>
      </c>
      <c r="C15" s="10" t="s">
        <v>160</v>
      </c>
      <c r="D15" s="9" t="s">
        <v>75</v>
      </c>
      <c r="E15" s="9" t="s">
        <v>76</v>
      </c>
      <c r="F15" s="9" t="s">
        <v>153</v>
      </c>
      <c r="G15" s="9" t="s">
        <v>154</v>
      </c>
      <c r="H15" s="17">
        <v>960180</v>
      </c>
      <c r="I15" s="17">
        <v>960180</v>
      </c>
      <c r="J15" s="17"/>
      <c r="K15" s="17"/>
      <c r="L15" s="17">
        <v>960180</v>
      </c>
      <c r="M15" s="17"/>
      <c r="N15" s="17"/>
      <c r="O15" s="17"/>
      <c r="P15" s="24"/>
      <c r="Q15" s="17"/>
      <c r="R15" s="17"/>
      <c r="S15" s="17"/>
      <c r="T15" s="17"/>
      <c r="U15" s="17"/>
      <c r="V15" s="17"/>
      <c r="W15" s="17"/>
    </row>
    <row r="16" ht="18.75" customHeight="1" spans="1:23">
      <c r="A16" s="56" t="s">
        <v>55</v>
      </c>
      <c r="B16" s="9" t="s">
        <v>159</v>
      </c>
      <c r="C16" s="10" t="s">
        <v>160</v>
      </c>
      <c r="D16" s="9" t="s">
        <v>75</v>
      </c>
      <c r="E16" s="9" t="s">
        <v>76</v>
      </c>
      <c r="F16" s="9" t="s">
        <v>155</v>
      </c>
      <c r="G16" s="9" t="s">
        <v>156</v>
      </c>
      <c r="H16" s="17">
        <v>66000</v>
      </c>
      <c r="I16" s="17">
        <v>66000</v>
      </c>
      <c r="J16" s="17"/>
      <c r="K16" s="17"/>
      <c r="L16" s="17">
        <v>66000</v>
      </c>
      <c r="M16" s="17"/>
      <c r="N16" s="17"/>
      <c r="O16" s="17"/>
      <c r="P16" s="24"/>
      <c r="Q16" s="17"/>
      <c r="R16" s="17"/>
      <c r="S16" s="17"/>
      <c r="T16" s="17"/>
      <c r="U16" s="17"/>
      <c r="V16" s="17"/>
      <c r="W16" s="17"/>
    </row>
    <row r="17" ht="18.75" customHeight="1" spans="1:23">
      <c r="A17" s="56" t="s">
        <v>55</v>
      </c>
      <c r="B17" s="9" t="s">
        <v>159</v>
      </c>
      <c r="C17" s="10" t="s">
        <v>160</v>
      </c>
      <c r="D17" s="9" t="s">
        <v>75</v>
      </c>
      <c r="E17" s="9" t="s">
        <v>76</v>
      </c>
      <c r="F17" s="9" t="s">
        <v>155</v>
      </c>
      <c r="G17" s="9" t="s">
        <v>156</v>
      </c>
      <c r="H17" s="17">
        <v>129420</v>
      </c>
      <c r="I17" s="17">
        <v>129420</v>
      </c>
      <c r="J17" s="17"/>
      <c r="K17" s="17"/>
      <c r="L17" s="17">
        <v>129420</v>
      </c>
      <c r="M17" s="17"/>
      <c r="N17" s="17"/>
      <c r="O17" s="17"/>
      <c r="P17" s="24"/>
      <c r="Q17" s="17"/>
      <c r="R17" s="17"/>
      <c r="S17" s="17"/>
      <c r="T17" s="17"/>
      <c r="U17" s="17"/>
      <c r="V17" s="17"/>
      <c r="W17" s="17"/>
    </row>
    <row r="18" ht="18.75" customHeight="1" spans="1:23">
      <c r="A18" s="56" t="s">
        <v>55</v>
      </c>
      <c r="B18" s="9" t="s">
        <v>159</v>
      </c>
      <c r="C18" s="10" t="s">
        <v>160</v>
      </c>
      <c r="D18" s="9" t="s">
        <v>75</v>
      </c>
      <c r="E18" s="9" t="s">
        <v>76</v>
      </c>
      <c r="F18" s="9" t="s">
        <v>157</v>
      </c>
      <c r="G18" s="9" t="s">
        <v>158</v>
      </c>
      <c r="H18" s="17">
        <v>80015</v>
      </c>
      <c r="I18" s="17">
        <v>80015</v>
      </c>
      <c r="J18" s="17"/>
      <c r="K18" s="17"/>
      <c r="L18" s="17">
        <v>80015</v>
      </c>
      <c r="M18" s="17"/>
      <c r="N18" s="17"/>
      <c r="O18" s="17"/>
      <c r="P18" s="24"/>
      <c r="Q18" s="17"/>
      <c r="R18" s="17"/>
      <c r="S18" s="17"/>
      <c r="T18" s="17"/>
      <c r="U18" s="17"/>
      <c r="V18" s="17"/>
      <c r="W18" s="17"/>
    </row>
    <row r="19" ht="18.75" customHeight="1" spans="1:23">
      <c r="A19" s="56" t="s">
        <v>55</v>
      </c>
      <c r="B19" s="9" t="s">
        <v>159</v>
      </c>
      <c r="C19" s="10" t="s">
        <v>160</v>
      </c>
      <c r="D19" s="9" t="s">
        <v>75</v>
      </c>
      <c r="E19" s="9" t="s">
        <v>76</v>
      </c>
      <c r="F19" s="9" t="s">
        <v>157</v>
      </c>
      <c r="G19" s="9" t="s">
        <v>158</v>
      </c>
      <c r="H19" s="17">
        <v>8100</v>
      </c>
      <c r="I19" s="17">
        <v>8100</v>
      </c>
      <c r="J19" s="17"/>
      <c r="K19" s="17"/>
      <c r="L19" s="17">
        <v>8100</v>
      </c>
      <c r="M19" s="17"/>
      <c r="N19" s="17"/>
      <c r="O19" s="17"/>
      <c r="P19" s="24"/>
      <c r="Q19" s="17"/>
      <c r="R19" s="17"/>
      <c r="S19" s="17"/>
      <c r="T19" s="17"/>
      <c r="U19" s="17"/>
      <c r="V19" s="17"/>
      <c r="W19" s="17"/>
    </row>
    <row r="20" ht="18.75" customHeight="1" spans="1:23">
      <c r="A20" s="56" t="s">
        <v>55</v>
      </c>
      <c r="B20" s="9" t="s">
        <v>159</v>
      </c>
      <c r="C20" s="10" t="s">
        <v>160</v>
      </c>
      <c r="D20" s="9" t="s">
        <v>75</v>
      </c>
      <c r="E20" s="9" t="s">
        <v>76</v>
      </c>
      <c r="F20" s="9" t="s">
        <v>161</v>
      </c>
      <c r="G20" s="9" t="s">
        <v>162</v>
      </c>
      <c r="H20" s="17">
        <v>810000</v>
      </c>
      <c r="I20" s="17">
        <v>810000</v>
      </c>
      <c r="J20" s="17"/>
      <c r="K20" s="17"/>
      <c r="L20" s="17">
        <v>810000</v>
      </c>
      <c r="M20" s="17"/>
      <c r="N20" s="17"/>
      <c r="O20" s="17"/>
      <c r="P20" s="24"/>
      <c r="Q20" s="17"/>
      <c r="R20" s="17"/>
      <c r="S20" s="17"/>
      <c r="T20" s="17"/>
      <c r="U20" s="17"/>
      <c r="V20" s="17"/>
      <c r="W20" s="17"/>
    </row>
    <row r="21" ht="18.75" customHeight="1" spans="1:23">
      <c r="A21" s="56" t="s">
        <v>55</v>
      </c>
      <c r="B21" s="9" t="s">
        <v>159</v>
      </c>
      <c r="C21" s="10" t="s">
        <v>160</v>
      </c>
      <c r="D21" s="9" t="s">
        <v>75</v>
      </c>
      <c r="E21" s="9" t="s">
        <v>76</v>
      </c>
      <c r="F21" s="9" t="s">
        <v>161</v>
      </c>
      <c r="G21" s="9" t="s">
        <v>162</v>
      </c>
      <c r="H21" s="17">
        <v>421860</v>
      </c>
      <c r="I21" s="17">
        <v>421860</v>
      </c>
      <c r="J21" s="17"/>
      <c r="K21" s="17"/>
      <c r="L21" s="17">
        <v>421860</v>
      </c>
      <c r="M21" s="17"/>
      <c r="N21" s="17"/>
      <c r="O21" s="17"/>
      <c r="P21" s="24"/>
      <c r="Q21" s="17"/>
      <c r="R21" s="17"/>
      <c r="S21" s="17"/>
      <c r="T21" s="17"/>
      <c r="U21" s="17"/>
      <c r="V21" s="17"/>
      <c r="W21" s="17"/>
    </row>
    <row r="22" ht="18.75" customHeight="1" spans="1:23">
      <c r="A22" s="56" t="s">
        <v>55</v>
      </c>
      <c r="B22" s="9" t="s">
        <v>163</v>
      </c>
      <c r="C22" s="10" t="s">
        <v>164</v>
      </c>
      <c r="D22" s="9" t="s">
        <v>75</v>
      </c>
      <c r="E22" s="9" t="s">
        <v>76</v>
      </c>
      <c r="F22" s="9" t="s">
        <v>165</v>
      </c>
      <c r="G22" s="9" t="s">
        <v>166</v>
      </c>
      <c r="H22" s="17">
        <v>18084.19</v>
      </c>
      <c r="I22" s="17">
        <v>18084.19</v>
      </c>
      <c r="J22" s="17"/>
      <c r="K22" s="17"/>
      <c r="L22" s="17">
        <v>18084.19</v>
      </c>
      <c r="M22" s="17"/>
      <c r="N22" s="17"/>
      <c r="O22" s="17"/>
      <c r="P22" s="24"/>
      <c r="Q22" s="17"/>
      <c r="R22" s="17"/>
      <c r="S22" s="17"/>
      <c r="T22" s="17"/>
      <c r="U22" s="17"/>
      <c r="V22" s="17"/>
      <c r="W22" s="17"/>
    </row>
    <row r="23" ht="18.75" customHeight="1" spans="1:23">
      <c r="A23" s="56" t="s">
        <v>55</v>
      </c>
      <c r="B23" s="9" t="s">
        <v>163</v>
      </c>
      <c r="C23" s="10" t="s">
        <v>164</v>
      </c>
      <c r="D23" s="9" t="s">
        <v>89</v>
      </c>
      <c r="E23" s="9" t="s">
        <v>90</v>
      </c>
      <c r="F23" s="9" t="s">
        <v>167</v>
      </c>
      <c r="G23" s="9" t="s">
        <v>168</v>
      </c>
      <c r="H23" s="17">
        <v>539545.12</v>
      </c>
      <c r="I23" s="17">
        <v>539545.12</v>
      </c>
      <c r="J23" s="17"/>
      <c r="K23" s="17"/>
      <c r="L23" s="17">
        <v>539545.12</v>
      </c>
      <c r="M23" s="17"/>
      <c r="N23" s="17"/>
      <c r="O23" s="17"/>
      <c r="P23" s="24"/>
      <c r="Q23" s="17"/>
      <c r="R23" s="17"/>
      <c r="S23" s="17"/>
      <c r="T23" s="17"/>
      <c r="U23" s="17"/>
      <c r="V23" s="17"/>
      <c r="W23" s="17"/>
    </row>
    <row r="24" ht="18.75" customHeight="1" spans="1:23">
      <c r="A24" s="56" t="s">
        <v>55</v>
      </c>
      <c r="B24" s="9" t="s">
        <v>163</v>
      </c>
      <c r="C24" s="10" t="s">
        <v>164</v>
      </c>
      <c r="D24" s="9" t="s">
        <v>95</v>
      </c>
      <c r="E24" s="9" t="s">
        <v>96</v>
      </c>
      <c r="F24" s="9" t="s">
        <v>169</v>
      </c>
      <c r="G24" s="9" t="s">
        <v>170</v>
      </c>
      <c r="H24" s="17">
        <v>65462.27</v>
      </c>
      <c r="I24" s="17">
        <v>65462.27</v>
      </c>
      <c r="J24" s="17"/>
      <c r="K24" s="17"/>
      <c r="L24" s="17">
        <v>65462.27</v>
      </c>
      <c r="M24" s="17"/>
      <c r="N24" s="17"/>
      <c r="O24" s="17"/>
      <c r="P24" s="24"/>
      <c r="Q24" s="17"/>
      <c r="R24" s="17"/>
      <c r="S24" s="17"/>
      <c r="T24" s="17"/>
      <c r="U24" s="17"/>
      <c r="V24" s="17"/>
      <c r="W24" s="17"/>
    </row>
    <row r="25" ht="18.75" customHeight="1" spans="1:23">
      <c r="A25" s="56" t="s">
        <v>55</v>
      </c>
      <c r="B25" s="9" t="s">
        <v>163</v>
      </c>
      <c r="C25" s="10" t="s">
        <v>164</v>
      </c>
      <c r="D25" s="9" t="s">
        <v>97</v>
      </c>
      <c r="E25" s="9" t="s">
        <v>98</v>
      </c>
      <c r="F25" s="9" t="s">
        <v>169</v>
      </c>
      <c r="G25" s="9" t="s">
        <v>170</v>
      </c>
      <c r="H25" s="17">
        <v>214426.77</v>
      </c>
      <c r="I25" s="17">
        <v>214426.77</v>
      </c>
      <c r="J25" s="17"/>
      <c r="K25" s="17"/>
      <c r="L25" s="17">
        <v>214426.77</v>
      </c>
      <c r="M25" s="17"/>
      <c r="N25" s="17"/>
      <c r="O25" s="17"/>
      <c r="P25" s="24"/>
      <c r="Q25" s="17"/>
      <c r="R25" s="17"/>
      <c r="S25" s="17"/>
      <c r="T25" s="17"/>
      <c r="U25" s="17"/>
      <c r="V25" s="17"/>
      <c r="W25" s="17"/>
    </row>
    <row r="26" ht="18.75" customHeight="1" spans="1:23">
      <c r="A26" s="56" t="s">
        <v>55</v>
      </c>
      <c r="B26" s="9" t="s">
        <v>163</v>
      </c>
      <c r="C26" s="10" t="s">
        <v>164</v>
      </c>
      <c r="D26" s="9" t="s">
        <v>99</v>
      </c>
      <c r="E26" s="9" t="s">
        <v>100</v>
      </c>
      <c r="F26" s="9" t="s">
        <v>165</v>
      </c>
      <c r="G26" s="9" t="s">
        <v>166</v>
      </c>
      <c r="H26" s="17">
        <v>9531</v>
      </c>
      <c r="I26" s="17">
        <v>9531</v>
      </c>
      <c r="J26" s="17"/>
      <c r="K26" s="17"/>
      <c r="L26" s="17">
        <v>9531</v>
      </c>
      <c r="M26" s="17"/>
      <c r="N26" s="17"/>
      <c r="O26" s="17"/>
      <c r="P26" s="24"/>
      <c r="Q26" s="17"/>
      <c r="R26" s="17"/>
      <c r="S26" s="17"/>
      <c r="T26" s="17"/>
      <c r="U26" s="17"/>
      <c r="V26" s="17"/>
      <c r="W26" s="17"/>
    </row>
    <row r="27" ht="18.75" customHeight="1" spans="1:23">
      <c r="A27" s="56" t="s">
        <v>55</v>
      </c>
      <c r="B27" s="9" t="s">
        <v>163</v>
      </c>
      <c r="C27" s="10" t="s">
        <v>164</v>
      </c>
      <c r="D27" s="9" t="s">
        <v>99</v>
      </c>
      <c r="E27" s="9" t="s">
        <v>100</v>
      </c>
      <c r="F27" s="9" t="s">
        <v>165</v>
      </c>
      <c r="G27" s="9" t="s">
        <v>166</v>
      </c>
      <c r="H27" s="17">
        <v>4589</v>
      </c>
      <c r="I27" s="17">
        <v>4589</v>
      </c>
      <c r="J27" s="17"/>
      <c r="K27" s="17"/>
      <c r="L27" s="17">
        <v>4589</v>
      </c>
      <c r="M27" s="17"/>
      <c r="N27" s="17"/>
      <c r="O27" s="17"/>
      <c r="P27" s="24"/>
      <c r="Q27" s="17"/>
      <c r="R27" s="17"/>
      <c r="S27" s="17"/>
      <c r="T27" s="17"/>
      <c r="U27" s="17"/>
      <c r="V27" s="17"/>
      <c r="W27" s="17"/>
    </row>
    <row r="28" ht="18.75" customHeight="1" spans="1:23">
      <c r="A28" s="56" t="s">
        <v>55</v>
      </c>
      <c r="B28" s="9" t="s">
        <v>163</v>
      </c>
      <c r="C28" s="10" t="s">
        <v>164</v>
      </c>
      <c r="D28" s="9" t="s">
        <v>99</v>
      </c>
      <c r="E28" s="9" t="s">
        <v>100</v>
      </c>
      <c r="F28" s="9" t="s">
        <v>165</v>
      </c>
      <c r="G28" s="9" t="s">
        <v>166</v>
      </c>
      <c r="H28" s="17">
        <v>16860.79</v>
      </c>
      <c r="I28" s="17">
        <v>16860.79</v>
      </c>
      <c r="J28" s="17"/>
      <c r="K28" s="17"/>
      <c r="L28" s="17">
        <v>16860.79</v>
      </c>
      <c r="M28" s="17"/>
      <c r="N28" s="17"/>
      <c r="O28" s="17"/>
      <c r="P28" s="24"/>
      <c r="Q28" s="17"/>
      <c r="R28" s="17"/>
      <c r="S28" s="17"/>
      <c r="T28" s="17"/>
      <c r="U28" s="17"/>
      <c r="V28" s="17"/>
      <c r="W28" s="17"/>
    </row>
    <row r="29" ht="18.75" customHeight="1" spans="1:23">
      <c r="A29" s="56" t="s">
        <v>55</v>
      </c>
      <c r="B29" s="9" t="s">
        <v>171</v>
      </c>
      <c r="C29" s="10" t="s">
        <v>106</v>
      </c>
      <c r="D29" s="9" t="s">
        <v>105</v>
      </c>
      <c r="E29" s="9" t="s">
        <v>106</v>
      </c>
      <c r="F29" s="9" t="s">
        <v>172</v>
      </c>
      <c r="G29" s="9" t="s">
        <v>106</v>
      </c>
      <c r="H29" s="17">
        <v>453432</v>
      </c>
      <c r="I29" s="17">
        <v>453432</v>
      </c>
      <c r="J29" s="17"/>
      <c r="K29" s="17"/>
      <c r="L29" s="17">
        <v>453432</v>
      </c>
      <c r="M29" s="17"/>
      <c r="N29" s="17"/>
      <c r="O29" s="17"/>
      <c r="P29" s="24"/>
      <c r="Q29" s="17"/>
      <c r="R29" s="17"/>
      <c r="S29" s="17"/>
      <c r="T29" s="17"/>
      <c r="U29" s="17"/>
      <c r="V29" s="17"/>
      <c r="W29" s="17"/>
    </row>
    <row r="30" ht="18.75" customHeight="1" spans="1:23">
      <c r="A30" s="56" t="s">
        <v>55</v>
      </c>
      <c r="B30" s="9" t="s">
        <v>173</v>
      </c>
      <c r="C30" s="10" t="s">
        <v>174</v>
      </c>
      <c r="D30" s="9" t="s">
        <v>75</v>
      </c>
      <c r="E30" s="9" t="s">
        <v>76</v>
      </c>
      <c r="F30" s="9" t="s">
        <v>175</v>
      </c>
      <c r="G30" s="9" t="s">
        <v>176</v>
      </c>
      <c r="H30" s="17">
        <v>29000</v>
      </c>
      <c r="I30" s="17">
        <v>29000</v>
      </c>
      <c r="J30" s="17"/>
      <c r="K30" s="17"/>
      <c r="L30" s="17">
        <v>29000</v>
      </c>
      <c r="M30" s="17"/>
      <c r="N30" s="17"/>
      <c r="O30" s="17"/>
      <c r="P30" s="24"/>
      <c r="Q30" s="17"/>
      <c r="R30" s="17"/>
      <c r="S30" s="17"/>
      <c r="T30" s="17"/>
      <c r="U30" s="17"/>
      <c r="V30" s="17"/>
      <c r="W30" s="17"/>
    </row>
    <row r="31" ht="18.75" customHeight="1" spans="1:23">
      <c r="A31" s="56" t="s">
        <v>55</v>
      </c>
      <c r="B31" s="9" t="s">
        <v>177</v>
      </c>
      <c r="C31" s="10" t="s">
        <v>178</v>
      </c>
      <c r="D31" s="9" t="s">
        <v>75</v>
      </c>
      <c r="E31" s="9" t="s">
        <v>76</v>
      </c>
      <c r="F31" s="9" t="s">
        <v>179</v>
      </c>
      <c r="G31" s="9" t="s">
        <v>180</v>
      </c>
      <c r="H31" s="17">
        <v>63000</v>
      </c>
      <c r="I31" s="17">
        <v>63000</v>
      </c>
      <c r="J31" s="17"/>
      <c r="K31" s="17"/>
      <c r="L31" s="17">
        <v>63000</v>
      </c>
      <c r="M31" s="17"/>
      <c r="N31" s="17"/>
      <c r="O31" s="17"/>
      <c r="P31" s="24"/>
      <c r="Q31" s="17"/>
      <c r="R31" s="17"/>
      <c r="S31" s="17"/>
      <c r="T31" s="17"/>
      <c r="U31" s="17"/>
      <c r="V31" s="17"/>
      <c r="W31" s="17"/>
    </row>
    <row r="32" ht="18.75" customHeight="1" spans="1:23">
      <c r="A32" s="56" t="s">
        <v>55</v>
      </c>
      <c r="B32" s="9" t="s">
        <v>181</v>
      </c>
      <c r="C32" s="10" t="s">
        <v>182</v>
      </c>
      <c r="D32" s="9" t="s">
        <v>75</v>
      </c>
      <c r="E32" s="9" t="s">
        <v>76</v>
      </c>
      <c r="F32" s="9" t="s">
        <v>183</v>
      </c>
      <c r="G32" s="9" t="s">
        <v>182</v>
      </c>
      <c r="H32" s="17">
        <v>73879.44</v>
      </c>
      <c r="I32" s="17">
        <v>73879.44</v>
      </c>
      <c r="J32" s="17"/>
      <c r="K32" s="17"/>
      <c r="L32" s="17">
        <v>73879.44</v>
      </c>
      <c r="M32" s="17"/>
      <c r="N32" s="17"/>
      <c r="O32" s="17"/>
      <c r="P32" s="24"/>
      <c r="Q32" s="17"/>
      <c r="R32" s="17"/>
      <c r="S32" s="17"/>
      <c r="T32" s="17"/>
      <c r="U32" s="17"/>
      <c r="V32" s="17"/>
      <c r="W32" s="17"/>
    </row>
    <row r="33" ht="18.75" customHeight="1" spans="1:23">
      <c r="A33" s="56" t="s">
        <v>55</v>
      </c>
      <c r="B33" s="9" t="s">
        <v>184</v>
      </c>
      <c r="C33" s="10" t="s">
        <v>185</v>
      </c>
      <c r="D33" s="9" t="s">
        <v>75</v>
      </c>
      <c r="E33" s="9" t="s">
        <v>76</v>
      </c>
      <c r="F33" s="9" t="s">
        <v>186</v>
      </c>
      <c r="G33" s="9" t="s">
        <v>187</v>
      </c>
      <c r="H33" s="17">
        <v>112020</v>
      </c>
      <c r="I33" s="17">
        <v>112020</v>
      </c>
      <c r="J33" s="17"/>
      <c r="K33" s="17"/>
      <c r="L33" s="17">
        <v>112020</v>
      </c>
      <c r="M33" s="17"/>
      <c r="N33" s="17"/>
      <c r="O33" s="17"/>
      <c r="P33" s="24"/>
      <c r="Q33" s="17"/>
      <c r="R33" s="17"/>
      <c r="S33" s="17"/>
      <c r="T33" s="17"/>
      <c r="U33" s="17"/>
      <c r="V33" s="17"/>
      <c r="W33" s="17"/>
    </row>
    <row r="34" ht="18.75" customHeight="1" spans="1:23">
      <c r="A34" s="56" t="s">
        <v>55</v>
      </c>
      <c r="B34" s="9" t="s">
        <v>184</v>
      </c>
      <c r="C34" s="10" t="s">
        <v>185</v>
      </c>
      <c r="D34" s="9" t="s">
        <v>75</v>
      </c>
      <c r="E34" s="9" t="s">
        <v>76</v>
      </c>
      <c r="F34" s="9" t="s">
        <v>188</v>
      </c>
      <c r="G34" s="9" t="s">
        <v>189</v>
      </c>
      <c r="H34" s="17">
        <v>10000</v>
      </c>
      <c r="I34" s="17">
        <v>10000</v>
      </c>
      <c r="J34" s="17"/>
      <c r="K34" s="17"/>
      <c r="L34" s="17">
        <v>10000</v>
      </c>
      <c r="M34" s="17"/>
      <c r="N34" s="17"/>
      <c r="O34" s="17"/>
      <c r="P34" s="24"/>
      <c r="Q34" s="17"/>
      <c r="R34" s="17"/>
      <c r="S34" s="17"/>
      <c r="T34" s="17"/>
      <c r="U34" s="17"/>
      <c r="V34" s="17"/>
      <c r="W34" s="17"/>
    </row>
    <row r="35" ht="18.75" customHeight="1" spans="1:23">
      <c r="A35" s="56" t="s">
        <v>55</v>
      </c>
      <c r="B35" s="9" t="s">
        <v>184</v>
      </c>
      <c r="C35" s="10" t="s">
        <v>185</v>
      </c>
      <c r="D35" s="9" t="s">
        <v>75</v>
      </c>
      <c r="E35" s="9" t="s">
        <v>76</v>
      </c>
      <c r="F35" s="9" t="s">
        <v>190</v>
      </c>
      <c r="G35" s="9" t="s">
        <v>191</v>
      </c>
      <c r="H35" s="17">
        <v>2000</v>
      </c>
      <c r="I35" s="17">
        <v>2000</v>
      </c>
      <c r="J35" s="17"/>
      <c r="K35" s="17"/>
      <c r="L35" s="17">
        <v>2000</v>
      </c>
      <c r="M35" s="17"/>
      <c r="N35" s="17"/>
      <c r="O35" s="17"/>
      <c r="P35" s="24"/>
      <c r="Q35" s="17"/>
      <c r="R35" s="17"/>
      <c r="S35" s="17"/>
      <c r="T35" s="17"/>
      <c r="U35" s="17"/>
      <c r="V35" s="17"/>
      <c r="W35" s="17"/>
    </row>
    <row r="36" ht="18.75" customHeight="1" spans="1:23">
      <c r="A36" s="56" t="s">
        <v>55</v>
      </c>
      <c r="B36" s="9" t="s">
        <v>184</v>
      </c>
      <c r="C36" s="10" t="s">
        <v>185</v>
      </c>
      <c r="D36" s="9" t="s">
        <v>75</v>
      </c>
      <c r="E36" s="9" t="s">
        <v>76</v>
      </c>
      <c r="F36" s="9" t="s">
        <v>192</v>
      </c>
      <c r="G36" s="9" t="s">
        <v>193</v>
      </c>
      <c r="H36" s="17">
        <v>23000</v>
      </c>
      <c r="I36" s="17">
        <v>23000</v>
      </c>
      <c r="J36" s="17"/>
      <c r="K36" s="17"/>
      <c r="L36" s="17">
        <v>23000</v>
      </c>
      <c r="M36" s="17"/>
      <c r="N36" s="17"/>
      <c r="O36" s="17"/>
      <c r="P36" s="24"/>
      <c r="Q36" s="17"/>
      <c r="R36" s="17"/>
      <c r="S36" s="17"/>
      <c r="T36" s="17"/>
      <c r="U36" s="17"/>
      <c r="V36" s="17"/>
      <c r="W36" s="17"/>
    </row>
    <row r="37" ht="18.75" customHeight="1" spans="1:23">
      <c r="A37" s="56" t="s">
        <v>55</v>
      </c>
      <c r="B37" s="9" t="s">
        <v>184</v>
      </c>
      <c r="C37" s="10" t="s">
        <v>185</v>
      </c>
      <c r="D37" s="9" t="s">
        <v>75</v>
      </c>
      <c r="E37" s="9" t="s">
        <v>76</v>
      </c>
      <c r="F37" s="9" t="s">
        <v>194</v>
      </c>
      <c r="G37" s="9" t="s">
        <v>195</v>
      </c>
      <c r="H37" s="17">
        <v>35000</v>
      </c>
      <c r="I37" s="17">
        <v>35000</v>
      </c>
      <c r="J37" s="17"/>
      <c r="K37" s="17"/>
      <c r="L37" s="17">
        <v>35000</v>
      </c>
      <c r="M37" s="17"/>
      <c r="N37" s="17"/>
      <c r="O37" s="17"/>
      <c r="P37" s="24"/>
      <c r="Q37" s="17"/>
      <c r="R37" s="17"/>
      <c r="S37" s="17"/>
      <c r="T37" s="17"/>
      <c r="U37" s="17"/>
      <c r="V37" s="17"/>
      <c r="W37" s="17"/>
    </row>
    <row r="38" ht="18.75" customHeight="1" spans="1:23">
      <c r="A38" s="56" t="s">
        <v>55</v>
      </c>
      <c r="B38" s="9" t="s">
        <v>184</v>
      </c>
      <c r="C38" s="10" t="s">
        <v>185</v>
      </c>
      <c r="D38" s="9" t="s">
        <v>75</v>
      </c>
      <c r="E38" s="9" t="s">
        <v>76</v>
      </c>
      <c r="F38" s="9" t="s">
        <v>196</v>
      </c>
      <c r="G38" s="9" t="s">
        <v>197</v>
      </c>
      <c r="H38" s="17">
        <v>15000</v>
      </c>
      <c r="I38" s="17">
        <v>15000</v>
      </c>
      <c r="J38" s="17"/>
      <c r="K38" s="17"/>
      <c r="L38" s="17">
        <v>15000</v>
      </c>
      <c r="M38" s="17"/>
      <c r="N38" s="17"/>
      <c r="O38" s="17"/>
      <c r="P38" s="24"/>
      <c r="Q38" s="17"/>
      <c r="R38" s="17"/>
      <c r="S38" s="17"/>
      <c r="T38" s="17"/>
      <c r="U38" s="17"/>
      <c r="V38" s="17"/>
      <c r="W38" s="17"/>
    </row>
    <row r="39" ht="18.75" customHeight="1" spans="1:23">
      <c r="A39" s="56" t="s">
        <v>55</v>
      </c>
      <c r="B39" s="9" t="s">
        <v>184</v>
      </c>
      <c r="C39" s="10" t="s">
        <v>185</v>
      </c>
      <c r="D39" s="9" t="s">
        <v>75</v>
      </c>
      <c r="E39" s="9" t="s">
        <v>76</v>
      </c>
      <c r="F39" s="9" t="s">
        <v>198</v>
      </c>
      <c r="G39" s="9" t="s">
        <v>199</v>
      </c>
      <c r="H39" s="17">
        <v>20000</v>
      </c>
      <c r="I39" s="17">
        <v>20000</v>
      </c>
      <c r="J39" s="17"/>
      <c r="K39" s="17"/>
      <c r="L39" s="17">
        <v>20000</v>
      </c>
      <c r="M39" s="17"/>
      <c r="N39" s="17"/>
      <c r="O39" s="17"/>
      <c r="P39" s="24"/>
      <c r="Q39" s="17"/>
      <c r="R39" s="17"/>
      <c r="S39" s="17"/>
      <c r="T39" s="17"/>
      <c r="U39" s="17"/>
      <c r="V39" s="17"/>
      <c r="W39" s="17"/>
    </row>
    <row r="40" ht="18.75" customHeight="1" spans="1:23">
      <c r="A40" s="56" t="s">
        <v>55</v>
      </c>
      <c r="B40" s="9" t="s">
        <v>184</v>
      </c>
      <c r="C40" s="10" t="s">
        <v>185</v>
      </c>
      <c r="D40" s="9" t="s">
        <v>75</v>
      </c>
      <c r="E40" s="9" t="s">
        <v>76</v>
      </c>
      <c r="F40" s="9" t="s">
        <v>179</v>
      </c>
      <c r="G40" s="9" t="s">
        <v>180</v>
      </c>
      <c r="H40" s="17">
        <v>6300</v>
      </c>
      <c r="I40" s="17">
        <v>6300</v>
      </c>
      <c r="J40" s="17"/>
      <c r="K40" s="17"/>
      <c r="L40" s="17">
        <v>6300</v>
      </c>
      <c r="M40" s="17"/>
      <c r="N40" s="17"/>
      <c r="O40" s="17"/>
      <c r="P40" s="24"/>
      <c r="Q40" s="17"/>
      <c r="R40" s="17"/>
      <c r="S40" s="17"/>
      <c r="T40" s="17"/>
      <c r="U40" s="17"/>
      <c r="V40" s="17"/>
      <c r="W40" s="17"/>
    </row>
    <row r="41" ht="18.75" customHeight="1" spans="1:23">
      <c r="A41" s="56" t="s">
        <v>55</v>
      </c>
      <c r="B41" s="9" t="s">
        <v>184</v>
      </c>
      <c r="C41" s="10" t="s">
        <v>185</v>
      </c>
      <c r="D41" s="9" t="s">
        <v>87</v>
      </c>
      <c r="E41" s="9" t="s">
        <v>88</v>
      </c>
      <c r="F41" s="9" t="s">
        <v>200</v>
      </c>
      <c r="G41" s="9" t="s">
        <v>201</v>
      </c>
      <c r="H41" s="17">
        <v>3600</v>
      </c>
      <c r="I41" s="17">
        <v>3600</v>
      </c>
      <c r="J41" s="17"/>
      <c r="K41" s="17"/>
      <c r="L41" s="17">
        <v>3600</v>
      </c>
      <c r="M41" s="17"/>
      <c r="N41" s="17"/>
      <c r="O41" s="17"/>
      <c r="P41" s="24"/>
      <c r="Q41" s="17"/>
      <c r="R41" s="17"/>
      <c r="S41" s="17"/>
      <c r="T41" s="17"/>
      <c r="U41" s="17"/>
      <c r="V41" s="17"/>
      <c r="W41" s="17"/>
    </row>
    <row r="42" ht="18.75" customHeight="1" spans="1:23">
      <c r="A42" s="56" t="s">
        <v>55</v>
      </c>
      <c r="B42" s="9" t="s">
        <v>202</v>
      </c>
      <c r="C42" s="10" t="s">
        <v>130</v>
      </c>
      <c r="D42" s="9" t="s">
        <v>75</v>
      </c>
      <c r="E42" s="9" t="s">
        <v>76</v>
      </c>
      <c r="F42" s="9" t="s">
        <v>203</v>
      </c>
      <c r="G42" s="9" t="s">
        <v>130</v>
      </c>
      <c r="H42" s="17">
        <v>20000</v>
      </c>
      <c r="I42" s="17">
        <v>20000</v>
      </c>
      <c r="J42" s="17"/>
      <c r="K42" s="17"/>
      <c r="L42" s="17">
        <v>20000</v>
      </c>
      <c r="M42" s="17"/>
      <c r="N42" s="17"/>
      <c r="O42" s="17"/>
      <c r="P42" s="24"/>
      <c r="Q42" s="17"/>
      <c r="R42" s="17"/>
      <c r="S42" s="17"/>
      <c r="T42" s="17"/>
      <c r="U42" s="17"/>
      <c r="V42" s="17"/>
      <c r="W42" s="17"/>
    </row>
    <row r="43" ht="18.75" customHeight="1" spans="1:23">
      <c r="A43" s="56" t="s">
        <v>55</v>
      </c>
      <c r="B43" s="9" t="s">
        <v>204</v>
      </c>
      <c r="C43" s="10" t="s">
        <v>205</v>
      </c>
      <c r="D43" s="9" t="s">
        <v>87</v>
      </c>
      <c r="E43" s="9" t="s">
        <v>88</v>
      </c>
      <c r="F43" s="9" t="s">
        <v>206</v>
      </c>
      <c r="G43" s="9" t="s">
        <v>207</v>
      </c>
      <c r="H43" s="17">
        <v>36000</v>
      </c>
      <c r="I43" s="17">
        <v>36000</v>
      </c>
      <c r="J43" s="17"/>
      <c r="K43" s="17"/>
      <c r="L43" s="17">
        <v>36000</v>
      </c>
      <c r="M43" s="17"/>
      <c r="N43" s="17"/>
      <c r="O43" s="17"/>
      <c r="P43" s="24"/>
      <c r="Q43" s="17"/>
      <c r="R43" s="17"/>
      <c r="S43" s="17"/>
      <c r="T43" s="17"/>
      <c r="U43" s="17"/>
      <c r="V43" s="17"/>
      <c r="W43" s="17"/>
    </row>
    <row r="44" ht="18.75" customHeight="1" spans="1:23">
      <c r="A44" s="56" t="s">
        <v>55</v>
      </c>
      <c r="B44" s="9" t="s">
        <v>208</v>
      </c>
      <c r="C44" s="10" t="s">
        <v>209</v>
      </c>
      <c r="D44" s="9" t="s">
        <v>75</v>
      </c>
      <c r="E44" s="9" t="s">
        <v>76</v>
      </c>
      <c r="F44" s="9" t="s">
        <v>157</v>
      </c>
      <c r="G44" s="9" t="s">
        <v>158</v>
      </c>
      <c r="H44" s="17">
        <v>39871.88</v>
      </c>
      <c r="I44" s="17">
        <v>39871.88</v>
      </c>
      <c r="J44" s="17"/>
      <c r="K44" s="17"/>
      <c r="L44" s="17">
        <v>39871.88</v>
      </c>
      <c r="M44" s="17"/>
      <c r="N44" s="17"/>
      <c r="O44" s="17"/>
      <c r="P44" s="24"/>
      <c r="Q44" s="17"/>
      <c r="R44" s="17"/>
      <c r="S44" s="17"/>
      <c r="T44" s="17"/>
      <c r="U44" s="17"/>
      <c r="V44" s="17"/>
      <c r="W44" s="17"/>
    </row>
    <row r="45" ht="18.75" customHeight="1" spans="1:23">
      <c r="A45" s="56" t="s">
        <v>55</v>
      </c>
      <c r="B45" s="9" t="s">
        <v>208</v>
      </c>
      <c r="C45" s="10" t="s">
        <v>209</v>
      </c>
      <c r="D45" s="9" t="s">
        <v>75</v>
      </c>
      <c r="E45" s="9" t="s">
        <v>76</v>
      </c>
      <c r="F45" s="9" t="s">
        <v>157</v>
      </c>
      <c r="G45" s="9" t="s">
        <v>158</v>
      </c>
      <c r="H45" s="17">
        <v>80952</v>
      </c>
      <c r="I45" s="17">
        <v>80952</v>
      </c>
      <c r="J45" s="17"/>
      <c r="K45" s="17"/>
      <c r="L45" s="17">
        <v>80952</v>
      </c>
      <c r="M45" s="17"/>
      <c r="N45" s="17"/>
      <c r="O45" s="17"/>
      <c r="P45" s="24"/>
      <c r="Q45" s="17"/>
      <c r="R45" s="17"/>
      <c r="S45" s="17"/>
      <c r="T45" s="17"/>
      <c r="U45" s="17"/>
      <c r="V45" s="17"/>
      <c r="W45" s="17"/>
    </row>
    <row r="46" ht="18.75" customHeight="1" spans="1:23">
      <c r="A46" s="56" t="s">
        <v>55</v>
      </c>
      <c r="B46" s="9" t="s">
        <v>210</v>
      </c>
      <c r="C46" s="10" t="s">
        <v>211</v>
      </c>
      <c r="D46" s="9" t="s">
        <v>75</v>
      </c>
      <c r="E46" s="9" t="s">
        <v>76</v>
      </c>
      <c r="F46" s="9" t="s">
        <v>161</v>
      </c>
      <c r="G46" s="9" t="s">
        <v>162</v>
      </c>
      <c r="H46" s="17">
        <v>324324</v>
      </c>
      <c r="I46" s="17">
        <v>324324</v>
      </c>
      <c r="J46" s="17"/>
      <c r="K46" s="17"/>
      <c r="L46" s="17">
        <v>324324</v>
      </c>
      <c r="M46" s="17"/>
      <c r="N46" s="17"/>
      <c r="O46" s="17"/>
      <c r="P46" s="24"/>
      <c r="Q46" s="17"/>
      <c r="R46" s="17"/>
      <c r="S46" s="17"/>
      <c r="T46" s="17"/>
      <c r="U46" s="17"/>
      <c r="V46" s="17"/>
      <c r="W46" s="17"/>
    </row>
    <row r="47" ht="18.75" customHeight="1" spans="1:23">
      <c r="A47" s="56" t="s">
        <v>55</v>
      </c>
      <c r="B47" s="9" t="s">
        <v>210</v>
      </c>
      <c r="C47" s="10" t="s">
        <v>211</v>
      </c>
      <c r="D47" s="9" t="s">
        <v>75</v>
      </c>
      <c r="E47" s="9" t="s">
        <v>76</v>
      </c>
      <c r="F47" s="9" t="s">
        <v>161</v>
      </c>
      <c r="G47" s="9" t="s">
        <v>162</v>
      </c>
      <c r="H47" s="17">
        <v>64800</v>
      </c>
      <c r="I47" s="17">
        <v>64800</v>
      </c>
      <c r="J47" s="17"/>
      <c r="K47" s="17"/>
      <c r="L47" s="17">
        <v>64800</v>
      </c>
      <c r="M47" s="17"/>
      <c r="N47" s="17"/>
      <c r="O47" s="17"/>
      <c r="P47" s="24"/>
      <c r="Q47" s="17"/>
      <c r="R47" s="17"/>
      <c r="S47" s="17"/>
      <c r="T47" s="17"/>
      <c r="U47" s="17"/>
      <c r="V47" s="17"/>
      <c r="W47" s="17"/>
    </row>
    <row r="48" ht="18.75" customHeight="1" spans="1:23">
      <c r="A48" s="56" t="s">
        <v>55</v>
      </c>
      <c r="B48" s="9" t="s">
        <v>210</v>
      </c>
      <c r="C48" s="10" t="s">
        <v>211</v>
      </c>
      <c r="D48" s="9" t="s">
        <v>75</v>
      </c>
      <c r="E48" s="9" t="s">
        <v>76</v>
      </c>
      <c r="F48" s="9" t="s">
        <v>161</v>
      </c>
      <c r="G48" s="9" t="s">
        <v>162</v>
      </c>
      <c r="H48" s="17">
        <v>96876</v>
      </c>
      <c r="I48" s="17">
        <v>96876</v>
      </c>
      <c r="J48" s="17"/>
      <c r="K48" s="17"/>
      <c r="L48" s="17">
        <v>96876</v>
      </c>
      <c r="M48" s="17"/>
      <c r="N48" s="17"/>
      <c r="O48" s="17"/>
      <c r="P48" s="24"/>
      <c r="Q48" s="17"/>
      <c r="R48" s="17"/>
      <c r="S48" s="17"/>
      <c r="T48" s="17"/>
      <c r="U48" s="17"/>
      <c r="V48" s="17"/>
      <c r="W48" s="17"/>
    </row>
    <row r="49" ht="18.75" customHeight="1" spans="1:23">
      <c r="A49" s="56" t="s">
        <v>55</v>
      </c>
      <c r="B49" s="9" t="s">
        <v>212</v>
      </c>
      <c r="C49" s="10" t="s">
        <v>213</v>
      </c>
      <c r="D49" s="9" t="s">
        <v>75</v>
      </c>
      <c r="E49" s="9" t="s">
        <v>76</v>
      </c>
      <c r="F49" s="9" t="s">
        <v>214</v>
      </c>
      <c r="G49" s="9" t="s">
        <v>213</v>
      </c>
      <c r="H49" s="17">
        <v>34000</v>
      </c>
      <c r="I49" s="17">
        <v>34000</v>
      </c>
      <c r="J49" s="17"/>
      <c r="K49" s="17"/>
      <c r="L49" s="17">
        <v>34000</v>
      </c>
      <c r="M49" s="17"/>
      <c r="N49" s="17"/>
      <c r="O49" s="17"/>
      <c r="P49" s="24"/>
      <c r="Q49" s="17"/>
      <c r="R49" s="17"/>
      <c r="S49" s="17"/>
      <c r="T49" s="17"/>
      <c r="U49" s="17"/>
      <c r="V49" s="17"/>
      <c r="W49" s="17"/>
    </row>
    <row r="50" ht="18.75" customHeight="1" spans="1:23">
      <c r="A50" s="56" t="s">
        <v>55</v>
      </c>
      <c r="B50" s="9" t="s">
        <v>215</v>
      </c>
      <c r="C50" s="10" t="s">
        <v>216</v>
      </c>
      <c r="D50" s="9" t="s">
        <v>75</v>
      </c>
      <c r="E50" s="9" t="s">
        <v>76</v>
      </c>
      <c r="F50" s="9" t="s">
        <v>217</v>
      </c>
      <c r="G50" s="9" t="s">
        <v>218</v>
      </c>
      <c r="H50" s="17">
        <v>144000</v>
      </c>
      <c r="I50" s="17">
        <v>144000</v>
      </c>
      <c r="J50" s="17"/>
      <c r="K50" s="17"/>
      <c r="L50" s="17">
        <v>144000</v>
      </c>
      <c r="M50" s="17"/>
      <c r="N50" s="17"/>
      <c r="O50" s="17"/>
      <c r="P50" s="24"/>
      <c r="Q50" s="17"/>
      <c r="R50" s="17"/>
      <c r="S50" s="17"/>
      <c r="T50" s="17"/>
      <c r="U50" s="17"/>
      <c r="V50" s="17"/>
      <c r="W50" s="17"/>
    </row>
    <row r="51" ht="18.75" customHeight="1" spans="1:23">
      <c r="A51" s="56" t="s">
        <v>55</v>
      </c>
      <c r="B51" s="9" t="s">
        <v>219</v>
      </c>
      <c r="C51" s="10" t="s">
        <v>220</v>
      </c>
      <c r="D51" s="9" t="s">
        <v>75</v>
      </c>
      <c r="E51" s="9" t="s">
        <v>76</v>
      </c>
      <c r="F51" s="9" t="s">
        <v>217</v>
      </c>
      <c r="G51" s="9" t="s">
        <v>218</v>
      </c>
      <c r="H51" s="17">
        <v>70000</v>
      </c>
      <c r="I51" s="17">
        <v>70000</v>
      </c>
      <c r="J51" s="17"/>
      <c r="K51" s="17"/>
      <c r="L51" s="17">
        <v>70000</v>
      </c>
      <c r="M51" s="17"/>
      <c r="N51" s="17"/>
      <c r="O51" s="17"/>
      <c r="P51" s="24"/>
      <c r="Q51" s="17"/>
      <c r="R51" s="17"/>
      <c r="S51" s="17"/>
      <c r="T51" s="17"/>
      <c r="U51" s="17"/>
      <c r="V51" s="17"/>
      <c r="W51" s="17"/>
    </row>
    <row r="52" ht="18.75" customHeight="1" spans="1:23">
      <c r="A52" s="12" t="s">
        <v>31</v>
      </c>
      <c r="B52" s="12"/>
      <c r="C52" s="12"/>
      <c r="D52" s="12"/>
      <c r="E52" s="12"/>
      <c r="F52" s="12"/>
      <c r="G52" s="12"/>
      <c r="H52" s="17">
        <v>5893539.46</v>
      </c>
      <c r="I52" s="17">
        <v>5893539.46</v>
      </c>
      <c r="J52" s="17"/>
      <c r="K52" s="17"/>
      <c r="L52" s="17">
        <v>5893539.46</v>
      </c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</row>
  </sheetData>
  <mergeCells count="30">
    <mergeCell ref="A3:W3"/>
    <mergeCell ref="A4:G4"/>
    <mergeCell ref="I5:W5"/>
    <mergeCell ref="I6:M6"/>
    <mergeCell ref="N6:P6"/>
    <mergeCell ref="R6:W6"/>
    <mergeCell ref="A52:G52"/>
    <mergeCell ref="A5:A8"/>
    <mergeCell ref="B5:B8"/>
    <mergeCell ref="C5:C8"/>
    <mergeCell ref="D5:D8"/>
    <mergeCell ref="E5:E8"/>
    <mergeCell ref="F5:F8"/>
    <mergeCell ref="G5:G8"/>
    <mergeCell ref="H5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44"/>
  <sheetViews>
    <sheetView showZeros="0" workbookViewId="0">
      <pane ySplit="1" topLeftCell="A15" activePane="bottomLeft" state="frozen"/>
      <selection/>
      <selection pane="bottomLeft" activeCell="A1" sqref="A1"/>
    </sheetView>
  </sheetViews>
  <sheetFormatPr defaultColWidth="8.85321100917431" defaultRowHeight="15" customHeight="1"/>
  <cols>
    <col min="1" max="8" width="28.5779816513761" customWidth="1"/>
    <col min="9" max="23" width="14.2844036697248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221</v>
      </c>
    </row>
    <row r="3" ht="45" customHeight="1" spans="1:23">
      <c r="A3" s="4" t="s">
        <v>222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ht="18.75" customHeight="1" spans="1:23">
      <c r="A4" s="5" t="str">
        <f>"单位名称："&amp;"元江哈尼族彝族傣族自治县统计局"</f>
        <v>单位名称：元江哈尼族彝族傣族自治县统计局</v>
      </c>
      <c r="B4" s="5"/>
      <c r="C4" s="5"/>
      <c r="D4" s="5"/>
      <c r="E4" s="5"/>
      <c r="F4" s="5"/>
      <c r="G4" s="5"/>
      <c r="H4" s="5"/>
      <c r="I4" s="53"/>
      <c r="J4" s="53"/>
      <c r="K4" s="53"/>
      <c r="L4" s="53"/>
      <c r="M4" s="53"/>
      <c r="N4" s="6"/>
      <c r="O4" s="6"/>
      <c r="P4" s="6"/>
      <c r="Q4" s="6"/>
      <c r="R4" s="6"/>
      <c r="S4" s="6"/>
      <c r="T4" s="6"/>
      <c r="U4" s="6"/>
      <c r="V4" s="6"/>
      <c r="W4" s="6" t="s">
        <v>28</v>
      </c>
    </row>
    <row r="5" ht="18.75" customHeight="1" spans="1:23">
      <c r="A5" s="13" t="s">
        <v>223</v>
      </c>
      <c r="B5" s="13" t="s">
        <v>136</v>
      </c>
      <c r="C5" s="13" t="s">
        <v>137</v>
      </c>
      <c r="D5" s="13" t="s">
        <v>224</v>
      </c>
      <c r="E5" s="13" t="s">
        <v>138</v>
      </c>
      <c r="F5" s="13" t="s">
        <v>139</v>
      </c>
      <c r="G5" s="13" t="s">
        <v>225</v>
      </c>
      <c r="H5" s="13" t="s">
        <v>141</v>
      </c>
      <c r="I5" s="30" t="s">
        <v>31</v>
      </c>
      <c r="J5" s="30" t="s">
        <v>226</v>
      </c>
      <c r="K5" s="13"/>
      <c r="L5" s="13"/>
      <c r="M5" s="13"/>
      <c r="N5" s="13" t="s">
        <v>143</v>
      </c>
      <c r="O5" s="13"/>
      <c r="P5" s="13"/>
      <c r="Q5" s="13" t="s">
        <v>37</v>
      </c>
      <c r="R5" s="13" t="s">
        <v>62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30" t="s">
        <v>144</v>
      </c>
      <c r="J6" s="30" t="s">
        <v>34</v>
      </c>
      <c r="K6" s="13"/>
      <c r="L6" s="13" t="s">
        <v>35</v>
      </c>
      <c r="M6" s="13" t="s">
        <v>36</v>
      </c>
      <c r="N6" s="13" t="s">
        <v>34</v>
      </c>
      <c r="O6" s="13" t="s">
        <v>35</v>
      </c>
      <c r="P6" s="13" t="s">
        <v>36</v>
      </c>
      <c r="Q6" s="13" t="s">
        <v>37</v>
      </c>
      <c r="R6" s="13" t="s">
        <v>33</v>
      </c>
      <c r="S6" s="13" t="s">
        <v>40</v>
      </c>
      <c r="T6" s="13" t="s">
        <v>41</v>
      </c>
      <c r="U6" s="13" t="s">
        <v>42</v>
      </c>
      <c r="V6" s="13" t="s">
        <v>43</v>
      </c>
      <c r="W6" s="13" t="s">
        <v>44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30"/>
      <c r="J7" s="30" t="s">
        <v>34</v>
      </c>
      <c r="K7" s="13"/>
      <c r="L7" s="13" t="s">
        <v>35</v>
      </c>
      <c r="M7" s="13" t="s">
        <v>36</v>
      </c>
      <c r="N7" s="13" t="s">
        <v>34</v>
      </c>
      <c r="O7" s="13" t="s">
        <v>35</v>
      </c>
      <c r="P7" s="13" t="s">
        <v>36</v>
      </c>
      <c r="Q7" s="13"/>
      <c r="R7" s="13" t="s">
        <v>33</v>
      </c>
      <c r="S7" s="13" t="s">
        <v>40</v>
      </c>
      <c r="T7" s="13" t="s">
        <v>41</v>
      </c>
      <c r="U7" s="13" t="s">
        <v>42</v>
      </c>
      <c r="V7" s="13" t="s">
        <v>43</v>
      </c>
      <c r="W7" s="13" t="s">
        <v>44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30"/>
      <c r="J8" s="30" t="s">
        <v>33</v>
      </c>
      <c r="K8" s="13" t="s">
        <v>227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45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228</v>
      </c>
      <c r="D10" s="9"/>
      <c r="E10" s="9"/>
      <c r="F10" s="9"/>
      <c r="G10" s="9"/>
      <c r="H10" s="9"/>
      <c r="I10" s="11">
        <v>115000</v>
      </c>
      <c r="J10" s="11">
        <v>115000</v>
      </c>
      <c r="K10" s="11">
        <v>115000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 t="s">
        <v>229</v>
      </c>
      <c r="B11" s="9" t="s">
        <v>230</v>
      </c>
      <c r="C11" s="10" t="s">
        <v>228</v>
      </c>
      <c r="D11" s="9" t="s">
        <v>55</v>
      </c>
      <c r="E11" s="9" t="s">
        <v>81</v>
      </c>
      <c r="F11" s="9" t="s">
        <v>82</v>
      </c>
      <c r="G11" s="9" t="s">
        <v>186</v>
      </c>
      <c r="H11" s="9" t="s">
        <v>187</v>
      </c>
      <c r="I11" s="11">
        <v>30000</v>
      </c>
      <c r="J11" s="11">
        <v>30000</v>
      </c>
      <c r="K11" s="11">
        <v>30000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9" t="s">
        <v>229</v>
      </c>
      <c r="B12" s="9" t="s">
        <v>230</v>
      </c>
      <c r="C12" s="10" t="s">
        <v>228</v>
      </c>
      <c r="D12" s="9" t="s">
        <v>55</v>
      </c>
      <c r="E12" s="9" t="s">
        <v>81</v>
      </c>
      <c r="F12" s="9" t="s">
        <v>82</v>
      </c>
      <c r="G12" s="9" t="s">
        <v>196</v>
      </c>
      <c r="H12" s="9" t="s">
        <v>197</v>
      </c>
      <c r="I12" s="11">
        <v>10000</v>
      </c>
      <c r="J12" s="11">
        <v>10000</v>
      </c>
      <c r="K12" s="11">
        <v>10000</v>
      </c>
      <c r="L12" s="11"/>
      <c r="M12" s="11"/>
      <c r="N12" s="11"/>
      <c r="O12" s="11"/>
      <c r="P12" s="24"/>
      <c r="Q12" s="11"/>
      <c r="R12" s="11"/>
      <c r="S12" s="11"/>
      <c r="T12" s="11"/>
      <c r="U12" s="11"/>
      <c r="V12" s="11"/>
      <c r="W12" s="11"/>
    </row>
    <row r="13" ht="18.75" customHeight="1" spans="1:23">
      <c r="A13" s="9" t="s">
        <v>229</v>
      </c>
      <c r="B13" s="9" t="s">
        <v>230</v>
      </c>
      <c r="C13" s="10" t="s">
        <v>228</v>
      </c>
      <c r="D13" s="9" t="s">
        <v>55</v>
      </c>
      <c r="E13" s="9" t="s">
        <v>81</v>
      </c>
      <c r="F13" s="9" t="s">
        <v>82</v>
      </c>
      <c r="G13" s="9" t="s">
        <v>198</v>
      </c>
      <c r="H13" s="9" t="s">
        <v>199</v>
      </c>
      <c r="I13" s="11">
        <v>30000</v>
      </c>
      <c r="J13" s="11">
        <v>30000</v>
      </c>
      <c r="K13" s="11">
        <v>30000</v>
      </c>
      <c r="L13" s="11"/>
      <c r="M13" s="11"/>
      <c r="N13" s="11"/>
      <c r="O13" s="11"/>
      <c r="P13" s="24"/>
      <c r="Q13" s="11"/>
      <c r="R13" s="11"/>
      <c r="S13" s="11"/>
      <c r="T13" s="11"/>
      <c r="U13" s="11"/>
      <c r="V13" s="11"/>
      <c r="W13" s="11"/>
    </row>
    <row r="14" ht="18.75" customHeight="1" spans="1:23">
      <c r="A14" s="9" t="s">
        <v>229</v>
      </c>
      <c r="B14" s="9" t="s">
        <v>230</v>
      </c>
      <c r="C14" s="10" t="s">
        <v>228</v>
      </c>
      <c r="D14" s="9" t="s">
        <v>55</v>
      </c>
      <c r="E14" s="9" t="s">
        <v>81</v>
      </c>
      <c r="F14" s="9" t="s">
        <v>82</v>
      </c>
      <c r="G14" s="9" t="s">
        <v>231</v>
      </c>
      <c r="H14" s="9" t="s">
        <v>232</v>
      </c>
      <c r="I14" s="11">
        <v>30000</v>
      </c>
      <c r="J14" s="11">
        <v>30000</v>
      </c>
      <c r="K14" s="11">
        <v>30000</v>
      </c>
      <c r="L14" s="11"/>
      <c r="M14" s="11"/>
      <c r="N14" s="11"/>
      <c r="O14" s="11"/>
      <c r="P14" s="24"/>
      <c r="Q14" s="11"/>
      <c r="R14" s="11"/>
      <c r="S14" s="11"/>
      <c r="T14" s="11"/>
      <c r="U14" s="11"/>
      <c r="V14" s="11"/>
      <c r="W14" s="11"/>
    </row>
    <row r="15" ht="18.75" customHeight="1" spans="1:23">
      <c r="A15" s="9" t="s">
        <v>229</v>
      </c>
      <c r="B15" s="9" t="s">
        <v>230</v>
      </c>
      <c r="C15" s="10" t="s">
        <v>228</v>
      </c>
      <c r="D15" s="9" t="s">
        <v>55</v>
      </c>
      <c r="E15" s="9" t="s">
        <v>81</v>
      </c>
      <c r="F15" s="9" t="s">
        <v>82</v>
      </c>
      <c r="G15" s="9" t="s">
        <v>233</v>
      </c>
      <c r="H15" s="9" t="s">
        <v>234</v>
      </c>
      <c r="I15" s="11">
        <v>15000</v>
      </c>
      <c r="J15" s="11">
        <v>15000</v>
      </c>
      <c r="K15" s="11">
        <v>15000</v>
      </c>
      <c r="L15" s="11"/>
      <c r="M15" s="11"/>
      <c r="N15" s="11"/>
      <c r="O15" s="11"/>
      <c r="P15" s="24"/>
      <c r="Q15" s="11"/>
      <c r="R15" s="11"/>
      <c r="S15" s="11"/>
      <c r="T15" s="11"/>
      <c r="U15" s="11"/>
      <c r="V15" s="11"/>
      <c r="W15" s="11"/>
    </row>
    <row r="16" ht="18.75" customHeight="1" spans="1:23">
      <c r="A16" s="24"/>
      <c r="B16" s="24"/>
      <c r="C16" s="10" t="s">
        <v>235</v>
      </c>
      <c r="D16" s="24"/>
      <c r="E16" s="24"/>
      <c r="F16" s="24"/>
      <c r="G16" s="24"/>
      <c r="H16" s="24"/>
      <c r="I16" s="11">
        <v>201300</v>
      </c>
      <c r="J16" s="11">
        <v>201300</v>
      </c>
      <c r="K16" s="11">
        <v>201300</v>
      </c>
      <c r="L16" s="11"/>
      <c r="M16" s="11"/>
      <c r="N16" s="11"/>
      <c r="O16" s="11"/>
      <c r="P16" s="24"/>
      <c r="Q16" s="11"/>
      <c r="R16" s="11"/>
      <c r="S16" s="11"/>
      <c r="T16" s="11"/>
      <c r="U16" s="11"/>
      <c r="V16" s="11"/>
      <c r="W16" s="11"/>
    </row>
    <row r="17" ht="18.75" customHeight="1" spans="1:23">
      <c r="A17" s="9" t="s">
        <v>236</v>
      </c>
      <c r="B17" s="9" t="s">
        <v>237</v>
      </c>
      <c r="C17" s="10" t="s">
        <v>235</v>
      </c>
      <c r="D17" s="9" t="s">
        <v>55</v>
      </c>
      <c r="E17" s="9" t="s">
        <v>81</v>
      </c>
      <c r="F17" s="9" t="s">
        <v>82</v>
      </c>
      <c r="G17" s="9" t="s">
        <v>198</v>
      </c>
      <c r="H17" s="9" t="s">
        <v>199</v>
      </c>
      <c r="I17" s="11">
        <v>16500</v>
      </c>
      <c r="J17" s="11">
        <v>16500</v>
      </c>
      <c r="K17" s="11">
        <v>16500</v>
      </c>
      <c r="L17" s="11"/>
      <c r="M17" s="11"/>
      <c r="N17" s="11"/>
      <c r="O17" s="11"/>
      <c r="P17" s="24"/>
      <c r="Q17" s="11"/>
      <c r="R17" s="11"/>
      <c r="S17" s="11"/>
      <c r="T17" s="11"/>
      <c r="U17" s="11"/>
      <c r="V17" s="11"/>
      <c r="W17" s="11"/>
    </row>
    <row r="18" ht="18.75" customHeight="1" spans="1:23">
      <c r="A18" s="9" t="s">
        <v>236</v>
      </c>
      <c r="B18" s="9" t="s">
        <v>237</v>
      </c>
      <c r="C18" s="10" t="s">
        <v>235</v>
      </c>
      <c r="D18" s="9" t="s">
        <v>55</v>
      </c>
      <c r="E18" s="9" t="s">
        <v>81</v>
      </c>
      <c r="F18" s="9" t="s">
        <v>82</v>
      </c>
      <c r="G18" s="9" t="s">
        <v>238</v>
      </c>
      <c r="H18" s="9" t="s">
        <v>239</v>
      </c>
      <c r="I18" s="11">
        <v>184800</v>
      </c>
      <c r="J18" s="11">
        <v>184800</v>
      </c>
      <c r="K18" s="11">
        <v>184800</v>
      </c>
      <c r="L18" s="11"/>
      <c r="M18" s="11"/>
      <c r="N18" s="11"/>
      <c r="O18" s="11"/>
      <c r="P18" s="24"/>
      <c r="Q18" s="11"/>
      <c r="R18" s="11"/>
      <c r="S18" s="11"/>
      <c r="T18" s="11"/>
      <c r="U18" s="11"/>
      <c r="V18" s="11"/>
      <c r="W18" s="11"/>
    </row>
    <row r="19" ht="18.75" customHeight="1" spans="1:23">
      <c r="A19" s="24"/>
      <c r="B19" s="24"/>
      <c r="C19" s="10" t="s">
        <v>240</v>
      </c>
      <c r="D19" s="24"/>
      <c r="E19" s="24"/>
      <c r="F19" s="24"/>
      <c r="G19" s="24"/>
      <c r="H19" s="24"/>
      <c r="I19" s="11">
        <v>20000</v>
      </c>
      <c r="J19" s="11">
        <v>20000</v>
      </c>
      <c r="K19" s="11">
        <v>20000</v>
      </c>
      <c r="L19" s="11"/>
      <c r="M19" s="11"/>
      <c r="N19" s="11"/>
      <c r="O19" s="11"/>
      <c r="P19" s="24"/>
      <c r="Q19" s="11"/>
      <c r="R19" s="11"/>
      <c r="S19" s="11"/>
      <c r="T19" s="11"/>
      <c r="U19" s="11"/>
      <c r="V19" s="11"/>
      <c r="W19" s="11"/>
    </row>
    <row r="20" ht="18.75" customHeight="1" spans="1:23">
      <c r="A20" s="9" t="s">
        <v>229</v>
      </c>
      <c r="B20" s="9" t="s">
        <v>241</v>
      </c>
      <c r="C20" s="10" t="s">
        <v>240</v>
      </c>
      <c r="D20" s="9" t="s">
        <v>55</v>
      </c>
      <c r="E20" s="9" t="s">
        <v>79</v>
      </c>
      <c r="F20" s="9" t="s">
        <v>80</v>
      </c>
      <c r="G20" s="9" t="s">
        <v>188</v>
      </c>
      <c r="H20" s="9" t="s">
        <v>189</v>
      </c>
      <c r="I20" s="11">
        <v>20000</v>
      </c>
      <c r="J20" s="11">
        <v>20000</v>
      </c>
      <c r="K20" s="11">
        <v>20000</v>
      </c>
      <c r="L20" s="11"/>
      <c r="M20" s="11"/>
      <c r="N20" s="11"/>
      <c r="O20" s="11"/>
      <c r="P20" s="24"/>
      <c r="Q20" s="11"/>
      <c r="R20" s="11"/>
      <c r="S20" s="11"/>
      <c r="T20" s="11"/>
      <c r="U20" s="11"/>
      <c r="V20" s="11"/>
      <c r="W20" s="11"/>
    </row>
    <row r="21" ht="18.75" customHeight="1" spans="1:23">
      <c r="A21" s="24"/>
      <c r="B21" s="24"/>
      <c r="C21" s="10" t="s">
        <v>242</v>
      </c>
      <c r="D21" s="24"/>
      <c r="E21" s="24"/>
      <c r="F21" s="24"/>
      <c r="G21" s="24"/>
      <c r="H21" s="24"/>
      <c r="I21" s="11">
        <v>500000</v>
      </c>
      <c r="J21" s="11"/>
      <c r="K21" s="11"/>
      <c r="L21" s="11"/>
      <c r="M21" s="11"/>
      <c r="N21" s="11"/>
      <c r="O21" s="11"/>
      <c r="P21" s="24"/>
      <c r="Q21" s="11"/>
      <c r="R21" s="11">
        <v>500000</v>
      </c>
      <c r="S21" s="11"/>
      <c r="T21" s="11"/>
      <c r="U21" s="11">
        <v>500000</v>
      </c>
      <c r="V21" s="11"/>
      <c r="W21" s="11"/>
    </row>
    <row r="22" ht="18.75" customHeight="1" spans="1:23">
      <c r="A22" s="9" t="s">
        <v>243</v>
      </c>
      <c r="B22" s="9" t="s">
        <v>244</v>
      </c>
      <c r="C22" s="10" t="s">
        <v>242</v>
      </c>
      <c r="D22" s="9" t="s">
        <v>55</v>
      </c>
      <c r="E22" s="9" t="s">
        <v>75</v>
      </c>
      <c r="F22" s="9" t="s">
        <v>76</v>
      </c>
      <c r="G22" s="9" t="s">
        <v>186</v>
      </c>
      <c r="H22" s="9" t="s">
        <v>187</v>
      </c>
      <c r="I22" s="11">
        <v>28000</v>
      </c>
      <c r="J22" s="11"/>
      <c r="K22" s="11"/>
      <c r="L22" s="11"/>
      <c r="M22" s="11"/>
      <c r="N22" s="11"/>
      <c r="O22" s="11"/>
      <c r="P22" s="24"/>
      <c r="Q22" s="11"/>
      <c r="R22" s="11">
        <v>28000</v>
      </c>
      <c r="S22" s="11"/>
      <c r="T22" s="11"/>
      <c r="U22" s="11">
        <v>28000</v>
      </c>
      <c r="V22" s="11"/>
      <c r="W22" s="11"/>
    </row>
    <row r="23" ht="18.75" customHeight="1" spans="1:23">
      <c r="A23" s="9" t="s">
        <v>243</v>
      </c>
      <c r="B23" s="9" t="s">
        <v>244</v>
      </c>
      <c r="C23" s="10" t="s">
        <v>242</v>
      </c>
      <c r="D23" s="9" t="s">
        <v>55</v>
      </c>
      <c r="E23" s="9" t="s">
        <v>75</v>
      </c>
      <c r="F23" s="9" t="s">
        <v>76</v>
      </c>
      <c r="G23" s="9" t="s">
        <v>188</v>
      </c>
      <c r="H23" s="9" t="s">
        <v>189</v>
      </c>
      <c r="I23" s="11">
        <v>47000</v>
      </c>
      <c r="J23" s="11"/>
      <c r="K23" s="11"/>
      <c r="L23" s="11"/>
      <c r="M23" s="11"/>
      <c r="N23" s="11"/>
      <c r="O23" s="11"/>
      <c r="P23" s="24"/>
      <c r="Q23" s="11"/>
      <c r="R23" s="11">
        <v>47000</v>
      </c>
      <c r="S23" s="11"/>
      <c r="T23" s="11"/>
      <c r="U23" s="11">
        <v>47000</v>
      </c>
      <c r="V23" s="11"/>
      <c r="W23" s="11"/>
    </row>
    <row r="24" ht="18.75" customHeight="1" spans="1:23">
      <c r="A24" s="9" t="s">
        <v>243</v>
      </c>
      <c r="B24" s="9" t="s">
        <v>244</v>
      </c>
      <c r="C24" s="10" t="s">
        <v>242</v>
      </c>
      <c r="D24" s="9" t="s">
        <v>55</v>
      </c>
      <c r="E24" s="9" t="s">
        <v>75</v>
      </c>
      <c r="F24" s="9" t="s">
        <v>76</v>
      </c>
      <c r="G24" s="9" t="s">
        <v>196</v>
      </c>
      <c r="H24" s="9" t="s">
        <v>197</v>
      </c>
      <c r="I24" s="11">
        <v>12000</v>
      </c>
      <c r="J24" s="11"/>
      <c r="K24" s="11"/>
      <c r="L24" s="11"/>
      <c r="M24" s="11"/>
      <c r="N24" s="11"/>
      <c r="O24" s="11"/>
      <c r="P24" s="24"/>
      <c r="Q24" s="11"/>
      <c r="R24" s="11">
        <v>12000</v>
      </c>
      <c r="S24" s="11"/>
      <c r="T24" s="11"/>
      <c r="U24" s="11">
        <v>12000</v>
      </c>
      <c r="V24" s="11"/>
      <c r="W24" s="11"/>
    </row>
    <row r="25" ht="18.75" customHeight="1" spans="1:23">
      <c r="A25" s="9" t="s">
        <v>243</v>
      </c>
      <c r="B25" s="9" t="s">
        <v>244</v>
      </c>
      <c r="C25" s="10" t="s">
        <v>242</v>
      </c>
      <c r="D25" s="9" t="s">
        <v>55</v>
      </c>
      <c r="E25" s="9" t="s">
        <v>75</v>
      </c>
      <c r="F25" s="9" t="s">
        <v>76</v>
      </c>
      <c r="G25" s="9" t="s">
        <v>198</v>
      </c>
      <c r="H25" s="9" t="s">
        <v>199</v>
      </c>
      <c r="I25" s="11">
        <v>20000</v>
      </c>
      <c r="J25" s="11"/>
      <c r="K25" s="11"/>
      <c r="L25" s="11"/>
      <c r="M25" s="11"/>
      <c r="N25" s="11"/>
      <c r="O25" s="11"/>
      <c r="P25" s="24"/>
      <c r="Q25" s="11"/>
      <c r="R25" s="11">
        <v>20000</v>
      </c>
      <c r="S25" s="11"/>
      <c r="T25" s="11"/>
      <c r="U25" s="11">
        <v>20000</v>
      </c>
      <c r="V25" s="11"/>
      <c r="W25" s="11"/>
    </row>
    <row r="26" ht="18.75" customHeight="1" spans="1:23">
      <c r="A26" s="9" t="s">
        <v>243</v>
      </c>
      <c r="B26" s="9" t="s">
        <v>244</v>
      </c>
      <c r="C26" s="10" t="s">
        <v>242</v>
      </c>
      <c r="D26" s="9" t="s">
        <v>55</v>
      </c>
      <c r="E26" s="9" t="s">
        <v>75</v>
      </c>
      <c r="F26" s="9" t="s">
        <v>76</v>
      </c>
      <c r="G26" s="9" t="s">
        <v>203</v>
      </c>
      <c r="H26" s="9" t="s">
        <v>130</v>
      </c>
      <c r="I26" s="11">
        <v>10000</v>
      </c>
      <c r="J26" s="11"/>
      <c r="K26" s="11"/>
      <c r="L26" s="11"/>
      <c r="M26" s="11"/>
      <c r="N26" s="11"/>
      <c r="O26" s="11"/>
      <c r="P26" s="24"/>
      <c r="Q26" s="11"/>
      <c r="R26" s="11">
        <v>10000</v>
      </c>
      <c r="S26" s="11"/>
      <c r="T26" s="11"/>
      <c r="U26" s="11">
        <v>10000</v>
      </c>
      <c r="V26" s="11"/>
      <c r="W26" s="11"/>
    </row>
    <row r="27" ht="18.75" customHeight="1" spans="1:23">
      <c r="A27" s="9" t="s">
        <v>243</v>
      </c>
      <c r="B27" s="9" t="s">
        <v>244</v>
      </c>
      <c r="C27" s="10" t="s">
        <v>242</v>
      </c>
      <c r="D27" s="9" t="s">
        <v>55</v>
      </c>
      <c r="E27" s="9" t="s">
        <v>75</v>
      </c>
      <c r="F27" s="9" t="s">
        <v>76</v>
      </c>
      <c r="G27" s="9" t="s">
        <v>231</v>
      </c>
      <c r="H27" s="9" t="s">
        <v>232</v>
      </c>
      <c r="I27" s="11">
        <v>75000</v>
      </c>
      <c r="J27" s="11"/>
      <c r="K27" s="11"/>
      <c r="L27" s="11"/>
      <c r="M27" s="11"/>
      <c r="N27" s="11"/>
      <c r="O27" s="11"/>
      <c r="P27" s="24"/>
      <c r="Q27" s="11"/>
      <c r="R27" s="11">
        <v>75000</v>
      </c>
      <c r="S27" s="11"/>
      <c r="T27" s="11"/>
      <c r="U27" s="11">
        <v>75000</v>
      </c>
      <c r="V27" s="11"/>
      <c r="W27" s="11"/>
    </row>
    <row r="28" ht="18.75" customHeight="1" spans="1:23">
      <c r="A28" s="9" t="s">
        <v>243</v>
      </c>
      <c r="B28" s="9" t="s">
        <v>244</v>
      </c>
      <c r="C28" s="10" t="s">
        <v>242</v>
      </c>
      <c r="D28" s="9" t="s">
        <v>55</v>
      </c>
      <c r="E28" s="9" t="s">
        <v>75</v>
      </c>
      <c r="F28" s="9" t="s">
        <v>76</v>
      </c>
      <c r="G28" s="9" t="s">
        <v>175</v>
      </c>
      <c r="H28" s="9" t="s">
        <v>176</v>
      </c>
      <c r="I28" s="11">
        <v>30000</v>
      </c>
      <c r="J28" s="11"/>
      <c r="K28" s="11"/>
      <c r="L28" s="11"/>
      <c r="M28" s="11"/>
      <c r="N28" s="11"/>
      <c r="O28" s="11"/>
      <c r="P28" s="24"/>
      <c r="Q28" s="11"/>
      <c r="R28" s="11">
        <v>30000</v>
      </c>
      <c r="S28" s="11"/>
      <c r="T28" s="11"/>
      <c r="U28" s="11">
        <v>30000</v>
      </c>
      <c r="V28" s="11"/>
      <c r="W28" s="11"/>
    </row>
    <row r="29" ht="18.75" customHeight="1" spans="1:23">
      <c r="A29" s="9" t="s">
        <v>243</v>
      </c>
      <c r="B29" s="9" t="s">
        <v>244</v>
      </c>
      <c r="C29" s="10" t="s">
        <v>242</v>
      </c>
      <c r="D29" s="9" t="s">
        <v>55</v>
      </c>
      <c r="E29" s="9" t="s">
        <v>75</v>
      </c>
      <c r="F29" s="9" t="s">
        <v>76</v>
      </c>
      <c r="G29" s="9" t="s">
        <v>233</v>
      </c>
      <c r="H29" s="9" t="s">
        <v>234</v>
      </c>
      <c r="I29" s="11">
        <v>20000</v>
      </c>
      <c r="J29" s="11"/>
      <c r="K29" s="11"/>
      <c r="L29" s="11"/>
      <c r="M29" s="11"/>
      <c r="N29" s="11"/>
      <c r="O29" s="11"/>
      <c r="P29" s="24"/>
      <c r="Q29" s="11"/>
      <c r="R29" s="11">
        <v>20000</v>
      </c>
      <c r="S29" s="11"/>
      <c r="T29" s="11"/>
      <c r="U29" s="11">
        <v>20000</v>
      </c>
      <c r="V29" s="11"/>
      <c r="W29" s="11"/>
    </row>
    <row r="30" ht="18.75" customHeight="1" spans="1:23">
      <c r="A30" s="9" t="s">
        <v>243</v>
      </c>
      <c r="B30" s="9" t="s">
        <v>244</v>
      </c>
      <c r="C30" s="10" t="s">
        <v>242</v>
      </c>
      <c r="D30" s="9" t="s">
        <v>55</v>
      </c>
      <c r="E30" s="9" t="s">
        <v>77</v>
      </c>
      <c r="F30" s="9" t="s">
        <v>78</v>
      </c>
      <c r="G30" s="9" t="s">
        <v>186</v>
      </c>
      <c r="H30" s="9" t="s">
        <v>187</v>
      </c>
      <c r="I30" s="11">
        <v>5000</v>
      </c>
      <c r="J30" s="11"/>
      <c r="K30" s="11"/>
      <c r="L30" s="11"/>
      <c r="M30" s="11"/>
      <c r="N30" s="11"/>
      <c r="O30" s="11"/>
      <c r="P30" s="24"/>
      <c r="Q30" s="11"/>
      <c r="R30" s="11">
        <v>5000</v>
      </c>
      <c r="S30" s="11"/>
      <c r="T30" s="11"/>
      <c r="U30" s="11">
        <v>5000</v>
      </c>
      <c r="V30" s="11"/>
      <c r="W30" s="11"/>
    </row>
    <row r="31" ht="18.75" customHeight="1" spans="1:23">
      <c r="A31" s="9" t="s">
        <v>243</v>
      </c>
      <c r="B31" s="9" t="s">
        <v>244</v>
      </c>
      <c r="C31" s="10" t="s">
        <v>242</v>
      </c>
      <c r="D31" s="9" t="s">
        <v>55</v>
      </c>
      <c r="E31" s="9" t="s">
        <v>77</v>
      </c>
      <c r="F31" s="9" t="s">
        <v>78</v>
      </c>
      <c r="G31" s="9" t="s">
        <v>188</v>
      </c>
      <c r="H31" s="9" t="s">
        <v>189</v>
      </c>
      <c r="I31" s="11">
        <v>22000</v>
      </c>
      <c r="J31" s="11"/>
      <c r="K31" s="11"/>
      <c r="L31" s="11"/>
      <c r="M31" s="11"/>
      <c r="N31" s="11"/>
      <c r="O31" s="11"/>
      <c r="P31" s="24"/>
      <c r="Q31" s="11"/>
      <c r="R31" s="11">
        <v>22000</v>
      </c>
      <c r="S31" s="11"/>
      <c r="T31" s="11"/>
      <c r="U31" s="11">
        <v>22000</v>
      </c>
      <c r="V31" s="11"/>
      <c r="W31" s="11"/>
    </row>
    <row r="32" ht="18.75" customHeight="1" spans="1:23">
      <c r="A32" s="9" t="s">
        <v>243</v>
      </c>
      <c r="B32" s="9" t="s">
        <v>244</v>
      </c>
      <c r="C32" s="10" t="s">
        <v>242</v>
      </c>
      <c r="D32" s="9" t="s">
        <v>55</v>
      </c>
      <c r="E32" s="9" t="s">
        <v>77</v>
      </c>
      <c r="F32" s="9" t="s">
        <v>78</v>
      </c>
      <c r="G32" s="9" t="s">
        <v>196</v>
      </c>
      <c r="H32" s="9" t="s">
        <v>197</v>
      </c>
      <c r="I32" s="11">
        <v>3000</v>
      </c>
      <c r="J32" s="11"/>
      <c r="K32" s="11"/>
      <c r="L32" s="11"/>
      <c r="M32" s="11"/>
      <c r="N32" s="11"/>
      <c r="O32" s="11"/>
      <c r="P32" s="24"/>
      <c r="Q32" s="11"/>
      <c r="R32" s="11">
        <v>3000</v>
      </c>
      <c r="S32" s="11"/>
      <c r="T32" s="11"/>
      <c r="U32" s="11">
        <v>3000</v>
      </c>
      <c r="V32" s="11"/>
      <c r="W32" s="11"/>
    </row>
    <row r="33" ht="18.75" customHeight="1" spans="1:23">
      <c r="A33" s="9" t="s">
        <v>243</v>
      </c>
      <c r="B33" s="9" t="s">
        <v>244</v>
      </c>
      <c r="C33" s="10" t="s">
        <v>242</v>
      </c>
      <c r="D33" s="9" t="s">
        <v>55</v>
      </c>
      <c r="E33" s="9" t="s">
        <v>77</v>
      </c>
      <c r="F33" s="9" t="s">
        <v>78</v>
      </c>
      <c r="G33" s="9" t="s">
        <v>198</v>
      </c>
      <c r="H33" s="9" t="s">
        <v>199</v>
      </c>
      <c r="I33" s="11">
        <v>5000</v>
      </c>
      <c r="J33" s="11"/>
      <c r="K33" s="11"/>
      <c r="L33" s="11"/>
      <c r="M33" s="11"/>
      <c r="N33" s="11"/>
      <c r="O33" s="11"/>
      <c r="P33" s="24"/>
      <c r="Q33" s="11"/>
      <c r="R33" s="11">
        <v>5000</v>
      </c>
      <c r="S33" s="11"/>
      <c r="T33" s="11"/>
      <c r="U33" s="11">
        <v>5000</v>
      </c>
      <c r="V33" s="11"/>
      <c r="W33" s="11"/>
    </row>
    <row r="34" ht="18.75" customHeight="1" spans="1:23">
      <c r="A34" s="9" t="s">
        <v>243</v>
      </c>
      <c r="B34" s="9" t="s">
        <v>244</v>
      </c>
      <c r="C34" s="10" t="s">
        <v>242</v>
      </c>
      <c r="D34" s="9" t="s">
        <v>55</v>
      </c>
      <c r="E34" s="9" t="s">
        <v>77</v>
      </c>
      <c r="F34" s="9" t="s">
        <v>78</v>
      </c>
      <c r="G34" s="9" t="s">
        <v>203</v>
      </c>
      <c r="H34" s="9" t="s">
        <v>130</v>
      </c>
      <c r="I34" s="11">
        <v>5000</v>
      </c>
      <c r="J34" s="11"/>
      <c r="K34" s="11"/>
      <c r="L34" s="11"/>
      <c r="M34" s="11"/>
      <c r="N34" s="11"/>
      <c r="O34" s="11"/>
      <c r="P34" s="24"/>
      <c r="Q34" s="11"/>
      <c r="R34" s="11">
        <v>5000</v>
      </c>
      <c r="S34" s="11"/>
      <c r="T34" s="11"/>
      <c r="U34" s="11">
        <v>5000</v>
      </c>
      <c r="V34" s="11"/>
      <c r="W34" s="11"/>
    </row>
    <row r="35" ht="18.75" customHeight="1" spans="1:23">
      <c r="A35" s="9" t="s">
        <v>243</v>
      </c>
      <c r="B35" s="9" t="s">
        <v>244</v>
      </c>
      <c r="C35" s="10" t="s">
        <v>242</v>
      </c>
      <c r="D35" s="9" t="s">
        <v>55</v>
      </c>
      <c r="E35" s="9" t="s">
        <v>77</v>
      </c>
      <c r="F35" s="9" t="s">
        <v>78</v>
      </c>
      <c r="G35" s="9" t="s">
        <v>175</v>
      </c>
      <c r="H35" s="9" t="s">
        <v>176</v>
      </c>
      <c r="I35" s="11">
        <v>30000</v>
      </c>
      <c r="J35" s="11"/>
      <c r="K35" s="11"/>
      <c r="L35" s="11"/>
      <c r="M35" s="11"/>
      <c r="N35" s="11"/>
      <c r="O35" s="11"/>
      <c r="P35" s="24"/>
      <c r="Q35" s="11"/>
      <c r="R35" s="11">
        <v>30000</v>
      </c>
      <c r="S35" s="11"/>
      <c r="T35" s="11"/>
      <c r="U35" s="11">
        <v>30000</v>
      </c>
      <c r="V35" s="11"/>
      <c r="W35" s="11"/>
    </row>
    <row r="36" ht="18.75" customHeight="1" spans="1:23">
      <c r="A36" s="9" t="s">
        <v>243</v>
      </c>
      <c r="B36" s="9" t="s">
        <v>244</v>
      </c>
      <c r="C36" s="10" t="s">
        <v>242</v>
      </c>
      <c r="D36" s="9" t="s">
        <v>55</v>
      </c>
      <c r="E36" s="9" t="s">
        <v>79</v>
      </c>
      <c r="F36" s="9" t="s">
        <v>80</v>
      </c>
      <c r="G36" s="9" t="s">
        <v>186</v>
      </c>
      <c r="H36" s="9" t="s">
        <v>187</v>
      </c>
      <c r="I36" s="11">
        <v>43100</v>
      </c>
      <c r="J36" s="11"/>
      <c r="K36" s="11"/>
      <c r="L36" s="11"/>
      <c r="M36" s="11"/>
      <c r="N36" s="11"/>
      <c r="O36" s="11"/>
      <c r="P36" s="24"/>
      <c r="Q36" s="11"/>
      <c r="R36" s="11">
        <v>43100</v>
      </c>
      <c r="S36" s="11"/>
      <c r="T36" s="11"/>
      <c r="U36" s="11">
        <v>43100</v>
      </c>
      <c r="V36" s="11"/>
      <c r="W36" s="11"/>
    </row>
    <row r="37" ht="18.75" customHeight="1" spans="1:23">
      <c r="A37" s="9" t="s">
        <v>243</v>
      </c>
      <c r="B37" s="9" t="s">
        <v>244</v>
      </c>
      <c r="C37" s="10" t="s">
        <v>242</v>
      </c>
      <c r="D37" s="9" t="s">
        <v>55</v>
      </c>
      <c r="E37" s="9" t="s">
        <v>79</v>
      </c>
      <c r="F37" s="9" t="s">
        <v>80</v>
      </c>
      <c r="G37" s="9" t="s">
        <v>188</v>
      </c>
      <c r="H37" s="9" t="s">
        <v>189</v>
      </c>
      <c r="I37" s="11">
        <v>30000</v>
      </c>
      <c r="J37" s="11"/>
      <c r="K37" s="11"/>
      <c r="L37" s="11"/>
      <c r="M37" s="11"/>
      <c r="N37" s="11"/>
      <c r="O37" s="11"/>
      <c r="P37" s="24"/>
      <c r="Q37" s="11"/>
      <c r="R37" s="11">
        <v>30000</v>
      </c>
      <c r="S37" s="11"/>
      <c r="T37" s="11"/>
      <c r="U37" s="11">
        <v>30000</v>
      </c>
      <c r="V37" s="11"/>
      <c r="W37" s="11"/>
    </row>
    <row r="38" ht="18.75" customHeight="1" spans="1:23">
      <c r="A38" s="9" t="s">
        <v>243</v>
      </c>
      <c r="B38" s="9" t="s">
        <v>244</v>
      </c>
      <c r="C38" s="10" t="s">
        <v>242</v>
      </c>
      <c r="D38" s="9" t="s">
        <v>55</v>
      </c>
      <c r="E38" s="9" t="s">
        <v>79</v>
      </c>
      <c r="F38" s="9" t="s">
        <v>80</v>
      </c>
      <c r="G38" s="9" t="s">
        <v>196</v>
      </c>
      <c r="H38" s="9" t="s">
        <v>197</v>
      </c>
      <c r="I38" s="11">
        <v>10000</v>
      </c>
      <c r="J38" s="11"/>
      <c r="K38" s="11"/>
      <c r="L38" s="11"/>
      <c r="M38" s="11"/>
      <c r="N38" s="11"/>
      <c r="O38" s="11"/>
      <c r="P38" s="24"/>
      <c r="Q38" s="11"/>
      <c r="R38" s="11">
        <v>10000</v>
      </c>
      <c r="S38" s="11"/>
      <c r="T38" s="11"/>
      <c r="U38" s="11">
        <v>10000</v>
      </c>
      <c r="V38" s="11"/>
      <c r="W38" s="11"/>
    </row>
    <row r="39" ht="18.75" customHeight="1" spans="1:23">
      <c r="A39" s="9" t="s">
        <v>243</v>
      </c>
      <c r="B39" s="9" t="s">
        <v>244</v>
      </c>
      <c r="C39" s="10" t="s">
        <v>242</v>
      </c>
      <c r="D39" s="9" t="s">
        <v>55</v>
      </c>
      <c r="E39" s="9" t="s">
        <v>79</v>
      </c>
      <c r="F39" s="9" t="s">
        <v>80</v>
      </c>
      <c r="G39" s="9" t="s">
        <v>198</v>
      </c>
      <c r="H39" s="9" t="s">
        <v>199</v>
      </c>
      <c r="I39" s="11">
        <v>6900</v>
      </c>
      <c r="J39" s="11"/>
      <c r="K39" s="11"/>
      <c r="L39" s="11"/>
      <c r="M39" s="11"/>
      <c r="N39" s="11"/>
      <c r="O39" s="11"/>
      <c r="P39" s="24"/>
      <c r="Q39" s="11"/>
      <c r="R39" s="11">
        <v>6900</v>
      </c>
      <c r="S39" s="11"/>
      <c r="T39" s="11"/>
      <c r="U39" s="11">
        <v>6900</v>
      </c>
      <c r="V39" s="11"/>
      <c r="W39" s="11"/>
    </row>
    <row r="40" ht="18.75" customHeight="1" spans="1:23">
      <c r="A40" s="9" t="s">
        <v>243</v>
      </c>
      <c r="B40" s="9" t="s">
        <v>244</v>
      </c>
      <c r="C40" s="10" t="s">
        <v>242</v>
      </c>
      <c r="D40" s="9" t="s">
        <v>55</v>
      </c>
      <c r="E40" s="9" t="s">
        <v>79</v>
      </c>
      <c r="F40" s="9" t="s">
        <v>80</v>
      </c>
      <c r="G40" s="9" t="s">
        <v>203</v>
      </c>
      <c r="H40" s="9" t="s">
        <v>130</v>
      </c>
      <c r="I40" s="11">
        <v>10000</v>
      </c>
      <c r="J40" s="11"/>
      <c r="K40" s="11"/>
      <c r="L40" s="11"/>
      <c r="M40" s="11"/>
      <c r="N40" s="11"/>
      <c r="O40" s="11"/>
      <c r="P40" s="24"/>
      <c r="Q40" s="11"/>
      <c r="R40" s="11">
        <v>10000</v>
      </c>
      <c r="S40" s="11"/>
      <c r="T40" s="11"/>
      <c r="U40" s="11">
        <v>10000</v>
      </c>
      <c r="V40" s="11"/>
      <c r="W40" s="11"/>
    </row>
    <row r="41" ht="18.75" customHeight="1" spans="1:23">
      <c r="A41" s="9" t="s">
        <v>243</v>
      </c>
      <c r="B41" s="9" t="s">
        <v>244</v>
      </c>
      <c r="C41" s="10" t="s">
        <v>242</v>
      </c>
      <c r="D41" s="9" t="s">
        <v>55</v>
      </c>
      <c r="E41" s="9" t="s">
        <v>79</v>
      </c>
      <c r="F41" s="9" t="s">
        <v>80</v>
      </c>
      <c r="G41" s="9" t="s">
        <v>231</v>
      </c>
      <c r="H41" s="9" t="s">
        <v>232</v>
      </c>
      <c r="I41" s="11">
        <v>40000</v>
      </c>
      <c r="J41" s="11"/>
      <c r="K41" s="11"/>
      <c r="L41" s="11"/>
      <c r="M41" s="11"/>
      <c r="N41" s="11"/>
      <c r="O41" s="11"/>
      <c r="P41" s="24"/>
      <c r="Q41" s="11"/>
      <c r="R41" s="11">
        <v>40000</v>
      </c>
      <c r="S41" s="11"/>
      <c r="T41" s="11"/>
      <c r="U41" s="11">
        <v>40000</v>
      </c>
      <c r="V41" s="11"/>
      <c r="W41" s="11"/>
    </row>
    <row r="42" ht="18.75" customHeight="1" spans="1:23">
      <c r="A42" s="9" t="s">
        <v>243</v>
      </c>
      <c r="B42" s="9" t="s">
        <v>244</v>
      </c>
      <c r="C42" s="10" t="s">
        <v>242</v>
      </c>
      <c r="D42" s="9" t="s">
        <v>55</v>
      </c>
      <c r="E42" s="9" t="s">
        <v>79</v>
      </c>
      <c r="F42" s="9" t="s">
        <v>80</v>
      </c>
      <c r="G42" s="9" t="s">
        <v>175</v>
      </c>
      <c r="H42" s="9" t="s">
        <v>176</v>
      </c>
      <c r="I42" s="11">
        <v>30000</v>
      </c>
      <c r="J42" s="11"/>
      <c r="K42" s="11"/>
      <c r="L42" s="11"/>
      <c r="M42" s="11"/>
      <c r="N42" s="11"/>
      <c r="O42" s="11"/>
      <c r="P42" s="24"/>
      <c r="Q42" s="11"/>
      <c r="R42" s="11">
        <v>30000</v>
      </c>
      <c r="S42" s="11"/>
      <c r="T42" s="11"/>
      <c r="U42" s="11">
        <v>30000</v>
      </c>
      <c r="V42" s="11"/>
      <c r="W42" s="11"/>
    </row>
    <row r="43" ht="18.75" customHeight="1" spans="1:23">
      <c r="A43" s="9" t="s">
        <v>243</v>
      </c>
      <c r="B43" s="9" t="s">
        <v>244</v>
      </c>
      <c r="C43" s="10" t="s">
        <v>242</v>
      </c>
      <c r="D43" s="9" t="s">
        <v>55</v>
      </c>
      <c r="E43" s="9" t="s">
        <v>79</v>
      </c>
      <c r="F43" s="9" t="s">
        <v>80</v>
      </c>
      <c r="G43" s="9" t="s">
        <v>233</v>
      </c>
      <c r="H43" s="9" t="s">
        <v>234</v>
      </c>
      <c r="I43" s="11">
        <v>18000</v>
      </c>
      <c r="J43" s="11"/>
      <c r="K43" s="11"/>
      <c r="L43" s="11"/>
      <c r="M43" s="11"/>
      <c r="N43" s="11"/>
      <c r="O43" s="11"/>
      <c r="P43" s="24"/>
      <c r="Q43" s="11"/>
      <c r="R43" s="11">
        <v>18000</v>
      </c>
      <c r="S43" s="11"/>
      <c r="T43" s="11"/>
      <c r="U43" s="11">
        <v>18000</v>
      </c>
      <c r="V43" s="11"/>
      <c r="W43" s="11"/>
    </row>
    <row r="44" ht="18.75" customHeight="1" spans="1:23">
      <c r="A44" s="12" t="s">
        <v>31</v>
      </c>
      <c r="B44" s="12"/>
      <c r="C44" s="12"/>
      <c r="D44" s="12"/>
      <c r="E44" s="12"/>
      <c r="F44" s="12"/>
      <c r="G44" s="12"/>
      <c r="H44" s="12"/>
      <c r="I44" s="11">
        <v>836300</v>
      </c>
      <c r="J44" s="11">
        <v>336300</v>
      </c>
      <c r="K44" s="11">
        <v>336300</v>
      </c>
      <c r="L44" s="11"/>
      <c r="M44" s="11"/>
      <c r="N44" s="11"/>
      <c r="O44" s="11"/>
      <c r="P44" s="11"/>
      <c r="Q44" s="11"/>
      <c r="R44" s="11">
        <v>500000</v>
      </c>
      <c r="S44" s="11"/>
      <c r="T44" s="11"/>
      <c r="U44" s="11">
        <v>500000</v>
      </c>
      <c r="V44" s="11"/>
      <c r="W44" s="11"/>
    </row>
  </sheetData>
  <mergeCells count="28">
    <mergeCell ref="A3:W3"/>
    <mergeCell ref="A4:H4"/>
    <mergeCell ref="J5:M5"/>
    <mergeCell ref="N5:P5"/>
    <mergeCell ref="R5:W5"/>
    <mergeCell ref="A44:H44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32"/>
  <sheetViews>
    <sheetView showZeros="0" workbookViewId="0">
      <pane ySplit="1" topLeftCell="A12" activePane="bottomLeft" state="frozen"/>
      <selection/>
      <selection pane="bottomLeft" activeCell="A1" sqref="A1"/>
    </sheetView>
  </sheetViews>
  <sheetFormatPr defaultColWidth="8.85321100917431" defaultRowHeight="15" customHeight="1"/>
  <cols>
    <col min="1" max="1" width="44.4128440366973" customWidth="1"/>
    <col min="2" max="2" width="41.5504587155963" customWidth="1"/>
    <col min="3" max="4" width="13.8440366972477" customWidth="1"/>
    <col min="5" max="5" width="26.8440366972477" customWidth="1"/>
    <col min="6" max="8" width="10" customWidth="1"/>
    <col min="9" max="9" width="13.7064220183486" customWidth="1"/>
    <col min="10" max="10" width="27.9816513761468" customWidth="1"/>
  </cols>
  <sheetData>
    <row r="1" customHeight="1" spans="1:10">
      <c r="A1" s="31"/>
      <c r="B1" s="31"/>
      <c r="C1" s="31"/>
      <c r="D1" s="31"/>
      <c r="E1" s="31"/>
      <c r="F1" s="31"/>
      <c r="G1" s="31"/>
      <c r="H1" s="31"/>
      <c r="I1" s="31"/>
      <c r="J1" s="31"/>
    </row>
    <row r="2" customHeight="1" spans="1:10">
      <c r="A2" s="21" t="s">
        <v>245</v>
      </c>
      <c r="B2" s="21"/>
      <c r="C2" s="21"/>
      <c r="D2" s="21"/>
      <c r="E2" s="21"/>
      <c r="F2" s="21"/>
      <c r="G2" s="21"/>
      <c r="H2" s="21"/>
      <c r="I2" s="21"/>
      <c r="J2" s="21"/>
    </row>
    <row r="3" ht="45" customHeight="1" spans="1:10">
      <c r="A3" s="32" t="s">
        <v>246</v>
      </c>
      <c r="B3" s="32"/>
      <c r="C3" s="32"/>
      <c r="D3" s="32"/>
      <c r="E3" s="32"/>
      <c r="F3" s="32"/>
      <c r="G3" s="32"/>
      <c r="H3" s="32"/>
      <c r="I3" s="32"/>
      <c r="J3" s="32"/>
    </row>
    <row r="4" ht="20.25" customHeight="1" spans="1:10">
      <c r="A4" s="20" t="str">
        <f>"单位名称："&amp;"元江哈尼族彝族傣族自治县统计局"</f>
        <v>单位名称：元江哈尼族彝族傣族自治县统计局</v>
      </c>
      <c r="B4" s="20"/>
      <c r="C4" s="20"/>
      <c r="D4" s="20"/>
      <c r="E4" s="20"/>
      <c r="F4" s="20"/>
      <c r="G4" s="20"/>
      <c r="H4" s="20"/>
      <c r="I4" s="20"/>
      <c r="J4" s="20"/>
    </row>
    <row r="5" ht="20.25" customHeight="1" spans="1:10">
      <c r="A5" s="33" t="s">
        <v>247</v>
      </c>
      <c r="B5" s="33" t="s">
        <v>248</v>
      </c>
      <c r="C5" s="33" t="s">
        <v>249</v>
      </c>
      <c r="D5" s="33" t="s">
        <v>250</v>
      </c>
      <c r="E5" s="33" t="s">
        <v>251</v>
      </c>
      <c r="F5" s="33" t="s">
        <v>252</v>
      </c>
      <c r="G5" s="33" t="s">
        <v>253</v>
      </c>
      <c r="H5" s="33" t="s">
        <v>254</v>
      </c>
      <c r="I5" s="33" t="s">
        <v>255</v>
      </c>
      <c r="J5" s="33" t="s">
        <v>256</v>
      </c>
    </row>
    <row r="6" ht="46.5" customHeight="1" spans="1:10">
      <c r="A6" s="33"/>
      <c r="B6" s="33"/>
      <c r="C6" s="33"/>
      <c r="D6" s="33"/>
      <c r="E6" s="33"/>
      <c r="F6" s="33"/>
      <c r="G6" s="33"/>
      <c r="H6" s="33"/>
      <c r="I6" s="33"/>
      <c r="J6" s="33"/>
    </row>
    <row r="7" ht="20.25" customHeight="1" spans="1:10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4">
        <v>8</v>
      </c>
      <c r="I7" s="34">
        <v>9</v>
      </c>
      <c r="J7" s="34">
        <v>10</v>
      </c>
    </row>
    <row r="8" ht="20.25" customHeight="1" spans="1:10">
      <c r="A8" t="s">
        <v>55</v>
      </c>
      <c r="B8" s="24"/>
      <c r="C8" s="24"/>
      <c r="E8" s="39"/>
      <c r="F8" s="39"/>
      <c r="G8" s="39"/>
      <c r="H8" s="39"/>
      <c r="I8" s="39"/>
      <c r="J8" s="39"/>
    </row>
    <row r="9" ht="20.25" customHeight="1" spans="1:10">
      <c r="A9" s="49" t="s">
        <v>228</v>
      </c>
      <c r="B9" s="24" t="s">
        <v>257</v>
      </c>
      <c r="C9" s="25"/>
      <c r="D9" s="25"/>
      <c r="E9" s="39"/>
      <c r="F9" s="39"/>
      <c r="G9" s="39"/>
      <c r="H9" s="39"/>
      <c r="I9" s="39"/>
      <c r="J9" s="39"/>
    </row>
    <row r="10" ht="20.25" customHeight="1" spans="1:10">
      <c r="A10" s="24"/>
      <c r="B10" s="24"/>
      <c r="C10" s="24" t="s">
        <v>258</v>
      </c>
      <c r="D10" s="50" t="s">
        <v>259</v>
      </c>
      <c r="E10" s="51" t="s">
        <v>260</v>
      </c>
      <c r="F10" s="40" t="s">
        <v>261</v>
      </c>
      <c r="G10" s="25" t="s">
        <v>262</v>
      </c>
      <c r="H10" s="40" t="s">
        <v>263</v>
      </c>
      <c r="I10" s="40" t="s">
        <v>264</v>
      </c>
      <c r="J10" s="51" t="s">
        <v>265</v>
      </c>
    </row>
    <row r="11" ht="20.25" customHeight="1" spans="1:10">
      <c r="A11" s="24"/>
      <c r="B11" s="24"/>
      <c r="C11" s="24" t="s">
        <v>258</v>
      </c>
      <c r="D11" s="50" t="s">
        <v>259</v>
      </c>
      <c r="E11" s="51" t="s">
        <v>266</v>
      </c>
      <c r="F11" s="40" t="s">
        <v>261</v>
      </c>
      <c r="G11" s="25" t="s">
        <v>267</v>
      </c>
      <c r="H11" s="40" t="s">
        <v>263</v>
      </c>
      <c r="I11" s="40" t="s">
        <v>264</v>
      </c>
      <c r="J11" s="51" t="s">
        <v>268</v>
      </c>
    </row>
    <row r="12" ht="20.25" customHeight="1" spans="1:10">
      <c r="A12" s="24"/>
      <c r="B12" s="24"/>
      <c r="C12" s="24" t="s">
        <v>258</v>
      </c>
      <c r="D12" s="50" t="s">
        <v>269</v>
      </c>
      <c r="E12" s="51" t="s">
        <v>270</v>
      </c>
      <c r="F12" s="40" t="s">
        <v>261</v>
      </c>
      <c r="G12" s="25" t="s">
        <v>271</v>
      </c>
      <c r="H12" s="40" t="s">
        <v>272</v>
      </c>
      <c r="I12" s="40" t="s">
        <v>264</v>
      </c>
      <c r="J12" s="51" t="s">
        <v>273</v>
      </c>
    </row>
    <row r="13" ht="20.25" customHeight="1" spans="1:10">
      <c r="A13" s="24"/>
      <c r="B13" s="24"/>
      <c r="C13" s="24" t="s">
        <v>274</v>
      </c>
      <c r="D13" s="50" t="s">
        <v>275</v>
      </c>
      <c r="E13" s="51" t="s">
        <v>270</v>
      </c>
      <c r="F13" s="40" t="s">
        <v>261</v>
      </c>
      <c r="G13" s="25" t="s">
        <v>276</v>
      </c>
      <c r="H13" s="40" t="s">
        <v>277</v>
      </c>
      <c r="I13" s="40" t="s">
        <v>264</v>
      </c>
      <c r="J13" s="51" t="s">
        <v>278</v>
      </c>
    </row>
    <row r="14" ht="20.25" customHeight="1" spans="1:10">
      <c r="A14" s="24"/>
      <c r="B14" s="24"/>
      <c r="C14" s="24" t="s">
        <v>279</v>
      </c>
      <c r="D14" s="50" t="s">
        <v>280</v>
      </c>
      <c r="E14" s="51" t="s">
        <v>281</v>
      </c>
      <c r="F14" s="40" t="s">
        <v>261</v>
      </c>
      <c r="G14" s="25" t="s">
        <v>282</v>
      </c>
      <c r="H14" s="40" t="s">
        <v>272</v>
      </c>
      <c r="I14" s="40" t="s">
        <v>264</v>
      </c>
      <c r="J14" s="51" t="s">
        <v>283</v>
      </c>
    </row>
    <row r="15" ht="20.25" customHeight="1" spans="1:10">
      <c r="A15" s="49" t="s">
        <v>242</v>
      </c>
      <c r="B15" s="24" t="s">
        <v>284</v>
      </c>
      <c r="C15" s="24"/>
      <c r="D15" s="24"/>
      <c r="E15" s="24"/>
      <c r="F15" s="24"/>
      <c r="G15" s="24"/>
      <c r="H15" s="24"/>
      <c r="I15" s="24"/>
      <c r="J15" s="24"/>
    </row>
    <row r="16" ht="20.25" customHeight="1" spans="1:10">
      <c r="A16" s="24"/>
      <c r="B16" s="24"/>
      <c r="C16" s="24" t="s">
        <v>258</v>
      </c>
      <c r="D16" s="50" t="s">
        <v>259</v>
      </c>
      <c r="E16" s="51" t="s">
        <v>285</v>
      </c>
      <c r="F16" s="40" t="s">
        <v>261</v>
      </c>
      <c r="G16" s="25" t="s">
        <v>286</v>
      </c>
      <c r="H16" s="40" t="s">
        <v>287</v>
      </c>
      <c r="I16" s="40" t="s">
        <v>264</v>
      </c>
      <c r="J16" s="51" t="s">
        <v>288</v>
      </c>
    </row>
    <row r="17" ht="20.25" customHeight="1" spans="1:10">
      <c r="A17" s="24"/>
      <c r="B17" s="24"/>
      <c r="C17" s="24" t="s">
        <v>258</v>
      </c>
      <c r="D17" s="50" t="s">
        <v>289</v>
      </c>
      <c r="E17" s="51" t="s">
        <v>270</v>
      </c>
      <c r="F17" s="40" t="s">
        <v>261</v>
      </c>
      <c r="G17" s="25" t="s">
        <v>271</v>
      </c>
      <c r="H17" s="40" t="s">
        <v>272</v>
      </c>
      <c r="I17" s="40" t="s">
        <v>264</v>
      </c>
      <c r="J17" s="51" t="s">
        <v>290</v>
      </c>
    </row>
    <row r="18" ht="20.25" customHeight="1" spans="1:10">
      <c r="A18" s="24"/>
      <c r="B18" s="24"/>
      <c r="C18" s="24" t="s">
        <v>274</v>
      </c>
      <c r="D18" s="50" t="s">
        <v>291</v>
      </c>
      <c r="E18" s="51" t="s">
        <v>292</v>
      </c>
      <c r="F18" s="40" t="s">
        <v>261</v>
      </c>
      <c r="G18" s="25" t="s">
        <v>271</v>
      </c>
      <c r="H18" s="40" t="s">
        <v>272</v>
      </c>
      <c r="I18" s="40" t="s">
        <v>264</v>
      </c>
      <c r="J18" s="51" t="s">
        <v>293</v>
      </c>
    </row>
    <row r="19" ht="20.25" customHeight="1" spans="1:10">
      <c r="A19" s="24"/>
      <c r="B19" s="24"/>
      <c r="C19" s="24" t="s">
        <v>274</v>
      </c>
      <c r="D19" s="50" t="s">
        <v>275</v>
      </c>
      <c r="E19" s="51" t="s">
        <v>294</v>
      </c>
      <c r="F19" s="40" t="s">
        <v>261</v>
      </c>
      <c r="G19" s="25" t="s">
        <v>45</v>
      </c>
      <c r="H19" s="40" t="s">
        <v>277</v>
      </c>
      <c r="I19" s="40" t="s">
        <v>264</v>
      </c>
      <c r="J19" s="51" t="s">
        <v>295</v>
      </c>
    </row>
    <row r="20" ht="20.25" customHeight="1" spans="1:10">
      <c r="A20" s="24"/>
      <c r="B20" s="24"/>
      <c r="C20" s="24" t="s">
        <v>279</v>
      </c>
      <c r="D20" s="50" t="s">
        <v>280</v>
      </c>
      <c r="E20" s="51" t="s">
        <v>296</v>
      </c>
      <c r="F20" s="40" t="s">
        <v>261</v>
      </c>
      <c r="G20" s="25" t="s">
        <v>297</v>
      </c>
      <c r="H20" s="40" t="s">
        <v>298</v>
      </c>
      <c r="I20" s="40" t="s">
        <v>264</v>
      </c>
      <c r="J20" s="51" t="s">
        <v>299</v>
      </c>
    </row>
    <row r="21" ht="20.25" customHeight="1" spans="1:10">
      <c r="A21" s="49" t="s">
        <v>235</v>
      </c>
      <c r="B21" s="24" t="s">
        <v>300</v>
      </c>
      <c r="C21" s="24"/>
      <c r="D21" s="24"/>
      <c r="E21" s="24"/>
      <c r="F21" s="24"/>
      <c r="G21" s="24"/>
      <c r="H21" s="24"/>
      <c r="I21" s="24"/>
      <c r="J21" s="24"/>
    </row>
    <row r="22" ht="20.25" customHeight="1" spans="1:10">
      <c r="A22" s="24"/>
      <c r="B22" s="24"/>
      <c r="C22" s="24" t="s">
        <v>258</v>
      </c>
      <c r="D22" s="50" t="s">
        <v>259</v>
      </c>
      <c r="E22" s="51" t="s">
        <v>301</v>
      </c>
      <c r="F22" s="40" t="s">
        <v>302</v>
      </c>
      <c r="G22" s="25" t="s">
        <v>303</v>
      </c>
      <c r="H22" s="40" t="s">
        <v>304</v>
      </c>
      <c r="I22" s="40" t="s">
        <v>264</v>
      </c>
      <c r="J22" s="51" t="s">
        <v>305</v>
      </c>
    </row>
    <row r="23" ht="20.25" customHeight="1" spans="1:10">
      <c r="A23" s="24"/>
      <c r="B23" s="24"/>
      <c r="C23" s="24" t="s">
        <v>258</v>
      </c>
      <c r="D23" s="50" t="s">
        <v>259</v>
      </c>
      <c r="E23" s="51" t="s">
        <v>306</v>
      </c>
      <c r="F23" s="40" t="s">
        <v>261</v>
      </c>
      <c r="G23" s="25" t="s">
        <v>47</v>
      </c>
      <c r="H23" s="40" t="s">
        <v>307</v>
      </c>
      <c r="I23" s="40" t="s">
        <v>264</v>
      </c>
      <c r="J23" s="51" t="s">
        <v>308</v>
      </c>
    </row>
    <row r="24" ht="20.25" customHeight="1" spans="1:10">
      <c r="A24" s="24"/>
      <c r="B24" s="24"/>
      <c r="C24" s="24" t="s">
        <v>258</v>
      </c>
      <c r="D24" s="50" t="s">
        <v>269</v>
      </c>
      <c r="E24" s="51" t="s">
        <v>309</v>
      </c>
      <c r="F24" s="40" t="s">
        <v>302</v>
      </c>
      <c r="G24" s="25" t="s">
        <v>271</v>
      </c>
      <c r="H24" s="40" t="s">
        <v>272</v>
      </c>
      <c r="I24" s="40" t="s">
        <v>264</v>
      </c>
      <c r="J24" s="51" t="s">
        <v>310</v>
      </c>
    </row>
    <row r="25" ht="20.25" customHeight="1" spans="1:10">
      <c r="A25" s="24"/>
      <c r="B25" s="24"/>
      <c r="C25" s="24" t="s">
        <v>274</v>
      </c>
      <c r="D25" s="50" t="s">
        <v>291</v>
      </c>
      <c r="E25" s="51" t="s">
        <v>311</v>
      </c>
      <c r="F25" s="40" t="s">
        <v>261</v>
      </c>
      <c r="G25" s="25" t="s">
        <v>312</v>
      </c>
      <c r="H25" s="40" t="s">
        <v>272</v>
      </c>
      <c r="I25" s="40" t="s">
        <v>264</v>
      </c>
      <c r="J25" s="51" t="s">
        <v>313</v>
      </c>
    </row>
    <row r="26" ht="20.25" customHeight="1" spans="1:10">
      <c r="A26" s="24"/>
      <c r="B26" s="24"/>
      <c r="C26" s="24" t="s">
        <v>279</v>
      </c>
      <c r="D26" s="50" t="s">
        <v>280</v>
      </c>
      <c r="E26" s="51" t="s">
        <v>314</v>
      </c>
      <c r="F26" s="40" t="s">
        <v>261</v>
      </c>
      <c r="G26" s="25" t="s">
        <v>315</v>
      </c>
      <c r="H26" s="40" t="s">
        <v>272</v>
      </c>
      <c r="I26" s="40" t="s">
        <v>264</v>
      </c>
      <c r="J26" s="51" t="s">
        <v>316</v>
      </c>
    </row>
    <row r="27" ht="20.25" customHeight="1" spans="1:10">
      <c r="A27" s="49" t="s">
        <v>240</v>
      </c>
      <c r="B27" s="24" t="s">
        <v>317</v>
      </c>
      <c r="C27" s="24"/>
      <c r="D27" s="24"/>
      <c r="E27" s="24"/>
      <c r="F27" s="24"/>
      <c r="G27" s="24"/>
      <c r="H27" s="24"/>
      <c r="I27" s="24"/>
      <c r="J27" s="24"/>
    </row>
    <row r="28" ht="20.25" customHeight="1" spans="1:10">
      <c r="A28" s="24"/>
      <c r="B28" s="24"/>
      <c r="C28" s="24" t="s">
        <v>258</v>
      </c>
      <c r="D28" s="50" t="s">
        <v>259</v>
      </c>
      <c r="E28" s="51" t="s">
        <v>318</v>
      </c>
      <c r="F28" s="40" t="s">
        <v>261</v>
      </c>
      <c r="G28" s="25" t="s">
        <v>271</v>
      </c>
      <c r="H28" s="40" t="s">
        <v>319</v>
      </c>
      <c r="I28" s="40" t="s">
        <v>264</v>
      </c>
      <c r="J28" s="51" t="s">
        <v>320</v>
      </c>
    </row>
    <row r="29" ht="20.25" customHeight="1" spans="1:10">
      <c r="A29" s="24"/>
      <c r="B29" s="24"/>
      <c r="C29" s="24" t="s">
        <v>258</v>
      </c>
      <c r="D29" s="50" t="s">
        <v>259</v>
      </c>
      <c r="E29" s="51" t="s">
        <v>321</v>
      </c>
      <c r="F29" s="40" t="s">
        <v>261</v>
      </c>
      <c r="G29" s="25" t="s">
        <v>267</v>
      </c>
      <c r="H29" s="40" t="s">
        <v>322</v>
      </c>
      <c r="I29" s="40" t="s">
        <v>264</v>
      </c>
      <c r="J29" s="51" t="s">
        <v>323</v>
      </c>
    </row>
    <row r="30" ht="20.25" customHeight="1" spans="1:10">
      <c r="A30" s="24"/>
      <c r="B30" s="24"/>
      <c r="C30" s="24" t="s">
        <v>258</v>
      </c>
      <c r="D30" s="50" t="s">
        <v>289</v>
      </c>
      <c r="E30" s="51" t="s">
        <v>270</v>
      </c>
      <c r="F30" s="40" t="s">
        <v>261</v>
      </c>
      <c r="G30" s="25" t="s">
        <v>271</v>
      </c>
      <c r="H30" s="40" t="s">
        <v>272</v>
      </c>
      <c r="I30" s="40" t="s">
        <v>264</v>
      </c>
      <c r="J30" s="51" t="s">
        <v>324</v>
      </c>
    </row>
    <row r="31" ht="20.25" customHeight="1" spans="1:10">
      <c r="A31" s="24"/>
      <c r="B31" s="24"/>
      <c r="C31" s="24" t="s">
        <v>274</v>
      </c>
      <c r="D31" s="50" t="s">
        <v>275</v>
      </c>
      <c r="E31" s="51" t="s">
        <v>325</v>
      </c>
      <c r="F31" s="40" t="s">
        <v>326</v>
      </c>
      <c r="G31" s="25" t="s">
        <v>327</v>
      </c>
      <c r="H31" s="40" t="s">
        <v>277</v>
      </c>
      <c r="I31" s="40" t="s">
        <v>264</v>
      </c>
      <c r="J31" s="51" t="s">
        <v>328</v>
      </c>
    </row>
    <row r="32" ht="20.25" customHeight="1" spans="1:10">
      <c r="A32" s="24"/>
      <c r="B32" s="24"/>
      <c r="C32" s="24" t="s">
        <v>279</v>
      </c>
      <c r="D32" s="50" t="s">
        <v>280</v>
      </c>
      <c r="E32" s="51" t="s">
        <v>329</v>
      </c>
      <c r="F32" s="40" t="s">
        <v>261</v>
      </c>
      <c r="G32" s="25" t="s">
        <v>282</v>
      </c>
      <c r="H32" s="40" t="s">
        <v>272</v>
      </c>
      <c r="I32" s="40" t="s">
        <v>264</v>
      </c>
      <c r="J32" s="51" t="s">
        <v>330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陈跃芬</cp:lastModifiedBy>
  <dcterms:created xsi:type="dcterms:W3CDTF">2025-02-08T01:26:00Z</dcterms:created>
  <dcterms:modified xsi:type="dcterms:W3CDTF">2025-02-19T09:30:44Z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75EAB462CE5D4E1B9102F9F95454CD32_13</vt:lpwstr>
  </property>
  <property fmtid="{D5CDD505-2E9C-101B-9397-08002B2CF9AE}" pid="3" name="KSOProductBuildVer">
    <vt:lpwstr>2052-12.1.0.17140</vt:lpwstr>
  </property>
</Properties>
</file>