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675" tabRatio="892"/>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 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对下转移支付预算表09-1" sheetId="13" r:id="rId13"/>
    <sheet name="对下转移支付绩效目标表09-2" sheetId="14" r:id="rId14"/>
    <sheet name="新增资产配置表10" sheetId="15" r:id="rId15"/>
    <sheet name="上级补助项目支出预算表11" sheetId="16" r:id="rId16"/>
    <sheet name="部门项目中期规划预算表12" sheetId="17" r:id="rId17"/>
  </sheets>
  <calcPr calcId="144525"/>
</workbook>
</file>

<file path=xl/sharedStrings.xml><?xml version="1.0" encoding="utf-8"?>
<sst xmlns="http://schemas.openxmlformats.org/spreadsheetml/2006/main" count="1459" uniqueCount="423">
  <si>
    <t>预算01-1表</t>
  </si>
  <si>
    <t>2025年部门财务收支预算总表</t>
  </si>
  <si>
    <t>单位:元</t>
  </si>
  <si>
    <t>收        入</t>
  </si>
  <si>
    <t>支        出</t>
  </si>
  <si>
    <t>项      目</t>
  </si>
  <si>
    <t>预算数</t>
  </si>
  <si>
    <t>项目（按功能分类）</t>
  </si>
  <si>
    <t>一、一般公共预算拨款收入</t>
  </si>
  <si>
    <t>二、政府性基金预算拨款收入</t>
  </si>
  <si>
    <t>三、国有资本经营预算拨款收入</t>
  </si>
  <si>
    <t>四、财政专户管理资金收入</t>
  </si>
  <si>
    <t>五、单位资金</t>
  </si>
  <si>
    <t>1、事业收入</t>
  </si>
  <si>
    <t>2、事业单位经营收入</t>
  </si>
  <si>
    <t>3、上级补助收入</t>
  </si>
  <si>
    <t>4、附属单位上缴收入</t>
  </si>
  <si>
    <t>5、其他收入</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</si>
  <si>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</si>
  <si>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</si>
  <si>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</si>
  <si>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</si>
  <si>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</si>
  <si>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</si>
  <si>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</si>
  <si>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</si>
  <si>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</si>
  <si>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</si>
  <si>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2025年部门收入预算表</t>
  </si>
  <si>
    <t>单位：元</t>
  </si>
  <si>
    <t>部门（单位）编码</t>
  </si>
  <si>
    <t>部门（单位）名称</t>
  </si>
  <si>
    <t>合计</t>
  </si>
  <si>
    <t>本年收入</t>
  </si>
  <si>
    <t>小计</t>
  </si>
  <si>
    <t>一般公共预算</t>
  </si>
  <si>
    <t>政府性基金预算</t>
  </si>
  <si>
    <t>国有资本经营预算</t>
  </si>
  <si>
    <t>财政专户管理资金</t>
  </si>
  <si>
    <t>单位资金收入</t>
  </si>
  <si>
    <t>使用非财政拨款结余</t>
  </si>
  <si>
    <t>事业收入</t>
  </si>
  <si>
    <t>事业单位经营收入</t>
  </si>
  <si>
    <t>上级补助收入</t>
  </si>
  <si>
    <t>附属单位上缴收入</t>
  </si>
  <si>
    <t>其他收入</t>
  </si>
  <si>
    <t>1</t>
  </si>
  <si>
    <t>2</t>
  </si>
  <si>
    <t>3</t>
  </si>
  <si>
    <t>4</t>
  </si>
  <si>
    <t>5</t>
  </si>
  <si>
    <t>6</t>
  </si>
  <si>
    <t>7</t>
  </si>
  <si>
    <t>8</t>
  </si>
  <si>
    <t>9</t>
  </si>
  <si>
    <t>105005</t>
  </si>
  <si>
    <t>元江哈尼族彝族傣族自治县民族中学</t>
  </si>
  <si>
    <t>预算01-3表</t>
  </si>
  <si>
    <t>2025年部门支出预算表</t>
  </si>
  <si>
    <t>科目编码</t>
  </si>
  <si>
    <t>科目名称</t>
  </si>
  <si>
    <t>财政专户管理的支出</t>
  </si>
  <si>
    <t>单位资金</t>
  </si>
  <si>
    <t>基本支出</t>
  </si>
  <si>
    <t>项目支出</t>
  </si>
  <si>
    <t>事业支出</t>
  </si>
  <si>
    <t>事业单位经营支出</t>
  </si>
  <si>
    <t>上级补助支出</t>
  </si>
  <si>
    <t>附属单位补助支出</t>
  </si>
  <si>
    <t>其他支出</t>
  </si>
  <si>
    <t>10</t>
  </si>
  <si>
    <t>205</t>
  </si>
  <si>
    <t>教育支出</t>
  </si>
  <si>
    <t>20502</t>
  </si>
  <si>
    <t>普通教育</t>
  </si>
  <si>
    <t>2050203</t>
  </si>
  <si>
    <t>初中教育</t>
  </si>
  <si>
    <t>2050204</t>
  </si>
  <si>
    <t>高中教育</t>
  </si>
  <si>
    <t>208</t>
  </si>
  <si>
    <t>社会保障和就业支出</t>
  </si>
  <si>
    <t>20805</t>
  </si>
  <si>
    <t>行政事业单位养老支出</t>
  </si>
  <si>
    <t>2080502</t>
  </si>
  <si>
    <t>事业单位离退休</t>
  </si>
  <si>
    <t>2080505</t>
  </si>
  <si>
    <t>机关事业单位基本养老保险缴费支出</t>
  </si>
  <si>
    <t>20808</t>
  </si>
  <si>
    <t>抚恤</t>
  </si>
  <si>
    <t>2080801</t>
  </si>
  <si>
    <t>死亡抚恤</t>
  </si>
  <si>
    <t>210</t>
  </si>
  <si>
    <t>卫生健康支出</t>
  </si>
  <si>
    <t>21011</t>
  </si>
  <si>
    <t>行政事业单位医疗</t>
  </si>
  <si>
    <t>2101102</t>
  </si>
  <si>
    <t>事业单位医疗</t>
  </si>
  <si>
    <t>2101199</t>
  </si>
  <si>
    <t>其他行政事业单位医疗支出</t>
  </si>
  <si>
    <t>221</t>
  </si>
  <si>
    <t>住房保障支出</t>
  </si>
  <si>
    <t>22102</t>
  </si>
  <si>
    <t>住房改革支出</t>
  </si>
  <si>
    <t>2210201</t>
  </si>
  <si>
    <t>住房公积金</t>
  </si>
  <si>
    <t>合  计</t>
  </si>
  <si>
    <t>预算02-1表</t>
  </si>
  <si>
    <t>2025年部门财政拨款收支预算总表</t>
  </si>
  <si>
    <t>支出功能分类科目</t>
  </si>
  <si>
    <t>一、本年收入</t>
  </si>
  <si>
    <t>一、本年支出</t>
  </si>
  <si>
    <t>（一）一般公共预算拨款</t>
  </si>
  <si>
    <t>（二）政府性基金预算拨款</t>
  </si>
  <si>
    <t>（三）国有资本经营预算拨款</t>
  </si>
  <si>
    <t>二、上年结转</t>
  </si>
  <si>
    <t>二、年终结转结余</t>
  </si>
  <si>
    <t>收入总计</t>
  </si>
  <si>
    <t>支出总计</t>
  </si>
  <si>
    <t>预算02-2表</t>
  </si>
  <si>
    <t>2025年一般公共预算支出预算表（按功能科目分类）</t>
  </si>
  <si>
    <t>部门预算支出功能分类科目</t>
  </si>
  <si>
    <t>人员经费</t>
  </si>
  <si>
    <t>公用经费</t>
  </si>
  <si>
    <t>预算03表</t>
  </si>
  <si>
    <t>2025年一般公共预算“三公”经费支出预算表</t>
  </si>
  <si>
    <t>“三公”经费合计</t>
  </si>
  <si>
    <t>因公出国（境）费</t>
  </si>
  <si>
    <t>公务用车购置及运行费</t>
  </si>
  <si>
    <t>公务接待费</t>
  </si>
  <si>
    <t>公务用车购置费</t>
  </si>
  <si>
    <t>公务用车运行费</t>
  </si>
  <si>
    <t>预算04表</t>
  </si>
  <si>
    <t>2025年部门基本支出预算表</t>
  </si>
  <si>
    <t>单位名称</t>
  </si>
  <si>
    <t>项目代码</t>
  </si>
  <si>
    <t>项目名称</t>
  </si>
  <si>
    <t>功能科目编码</t>
  </si>
  <si>
    <t>功能科目名称</t>
  </si>
  <si>
    <t>经济科目部门</t>
  </si>
  <si>
    <t>经济科目名称</t>
  </si>
  <si>
    <t>资金来源</t>
  </si>
  <si>
    <t>财政拨款结转结余</t>
  </si>
  <si>
    <t>总计</t>
  </si>
  <si>
    <t>一般公共预算资金</t>
  </si>
  <si>
    <t>全年数</t>
  </si>
  <si>
    <t>已提前安排</t>
  </si>
  <si>
    <t>抵扣上年垫付资金</t>
  </si>
  <si>
    <t>本次下达</t>
  </si>
  <si>
    <t>另文下达</t>
  </si>
  <si>
    <t>530428210000000016076</t>
  </si>
  <si>
    <t>事业人员支出工资</t>
  </si>
  <si>
    <t>30101</t>
  </si>
  <si>
    <t>基本工资</t>
  </si>
  <si>
    <t>30102</t>
  </si>
  <si>
    <t>津贴补贴</t>
  </si>
  <si>
    <t>30103</t>
  </si>
  <si>
    <t>奖金</t>
  </si>
  <si>
    <t>30107</t>
  </si>
  <si>
    <t>绩效工资</t>
  </si>
  <si>
    <t>530428210000000016077</t>
  </si>
  <si>
    <t>社会保障缴费</t>
  </si>
  <si>
    <t>30112</t>
  </si>
  <si>
    <t>其他社会保障缴费</t>
  </si>
  <si>
    <t>30108</t>
  </si>
  <si>
    <t>机关事业单位基本养老保险缴费</t>
  </si>
  <si>
    <t>30110</t>
  </si>
  <si>
    <t>职工基本医疗保险缴费</t>
  </si>
  <si>
    <t>530428210000000016078</t>
  </si>
  <si>
    <t>30113</t>
  </si>
  <si>
    <t>530428210000000016082</t>
  </si>
  <si>
    <t>工会经费</t>
  </si>
  <si>
    <t>30228</t>
  </si>
  <si>
    <t>530428210000000016084</t>
  </si>
  <si>
    <t>一般公用经费</t>
  </si>
  <si>
    <t>30299</t>
  </si>
  <si>
    <t>其他商品和服务支出</t>
  </si>
  <si>
    <t>530428231100001452664</t>
  </si>
  <si>
    <t>离退休生活补助</t>
  </si>
  <si>
    <t>30305</t>
  </si>
  <si>
    <t>生活补助</t>
  </si>
  <si>
    <t>530428231100001452675</t>
  </si>
  <si>
    <t>奖励性绩效工资</t>
  </si>
  <si>
    <t>530428231100001452688</t>
  </si>
  <si>
    <t>福利费</t>
  </si>
  <si>
    <t>30229</t>
  </si>
  <si>
    <t>530428241100002184315</t>
  </si>
  <si>
    <t>非税成本补助经费</t>
  </si>
  <si>
    <t>30201</t>
  </si>
  <si>
    <t>办公费</t>
  </si>
  <si>
    <t>530428241100002881688</t>
  </si>
  <si>
    <t>义务教育课后服务费专项资金</t>
  </si>
  <si>
    <t>30199</t>
  </si>
  <si>
    <t>其他工资福利支出</t>
  </si>
  <si>
    <t>预算05-1表</t>
  </si>
  <si>
    <t>2025年部门项目支出预算表</t>
  </si>
  <si>
    <t>项目分类</t>
  </si>
  <si>
    <t>项目单位</t>
  </si>
  <si>
    <t>经济科目编码</t>
  </si>
  <si>
    <t>本年拨款</t>
  </si>
  <si>
    <t>其中：本次下达</t>
  </si>
  <si>
    <t>城乡义务教育补助专项资金</t>
  </si>
  <si>
    <t>312 民生类</t>
  </si>
  <si>
    <t>530428231100001283873</t>
  </si>
  <si>
    <t>30308</t>
  </si>
  <si>
    <t>助学金</t>
  </si>
  <si>
    <t>单位财政专户管理资金</t>
  </si>
  <si>
    <t>313 事业发展类</t>
  </si>
  <si>
    <t>530428231100001290769</t>
  </si>
  <si>
    <t>30205</t>
  </si>
  <si>
    <t>水费</t>
  </si>
  <si>
    <t>30206</t>
  </si>
  <si>
    <t>电费</t>
  </si>
  <si>
    <t>30207</t>
  </si>
  <si>
    <t>邮电费</t>
  </si>
  <si>
    <t>30213</t>
  </si>
  <si>
    <t>维修（护）费</t>
  </si>
  <si>
    <t>30216</t>
  </si>
  <si>
    <t>培训费</t>
  </si>
  <si>
    <t>30226</t>
  </si>
  <si>
    <t>劳务费</t>
  </si>
  <si>
    <t>30309</t>
  </si>
  <si>
    <t>奖励金</t>
  </si>
  <si>
    <t>31002</t>
  </si>
  <si>
    <t>办公设备购置</t>
  </si>
  <si>
    <t>单位自有资金</t>
  </si>
  <si>
    <t>530428251100003728532</t>
  </si>
  <si>
    <t>30202</t>
  </si>
  <si>
    <t>印刷费</t>
  </si>
  <si>
    <t>39999</t>
  </si>
  <si>
    <t>历年欠拨教育补助专项资金</t>
  </si>
  <si>
    <t>530428251100003800625</t>
  </si>
  <si>
    <t>普通高中教育学校补助专项资金</t>
  </si>
  <si>
    <t>530428231100001285417</t>
  </si>
  <si>
    <t>30211</t>
  </si>
  <si>
    <t>差旅费</t>
  </si>
  <si>
    <t>30215</t>
  </si>
  <si>
    <t>会议费</t>
  </si>
  <si>
    <t>30217</t>
  </si>
  <si>
    <t>一次性抚恤金经费</t>
  </si>
  <si>
    <t>530428241100002147602</t>
  </si>
  <si>
    <t>30304</t>
  </si>
  <si>
    <t>抚恤金</t>
  </si>
  <si>
    <t>遗属生活困难补助经费</t>
  </si>
  <si>
    <t>530428241100002147262</t>
  </si>
  <si>
    <t>预算05-2表</t>
  </si>
  <si>
    <t>2025年部门项目支出绩效目标表</t>
  </si>
  <si>
    <t>单位名称、项目名称</t>
  </si>
  <si>
    <t>项目年度绩效目标</t>
  </si>
  <si>
    <t>一级指标</t>
  </si>
  <si>
    <t>二级指标</t>
  </si>
  <si>
    <t>三级指标</t>
  </si>
  <si>
    <t>指标性质</t>
  </si>
  <si>
    <t>指标值</t>
  </si>
  <si>
    <t>度量单位</t>
  </si>
  <si>
    <t>指标属性</t>
  </si>
  <si>
    <t>指标内容</t>
  </si>
  <si>
    <t>进一步改善寄宿制学校教学和生活条件，学生生活需求基本得到满足，不断提升教育水平。各项国家资助政策按规定得到落实，满足家庭经济困难学生基本学习生活需要。巩固城乡义务教育经费保障机制，对农村义务教育学生家庭经济困难学生生活补助，改善农村义务教育学生生活条件；建立健全全过程预算管理机制，对照区域绩效目标同步分解绩效目标，强化绩效监控、评价，注重绩效评价结果运用，做好绩效信息公开，提高教育补助经费使用效益。</t>
  </si>
  <si>
    <t>产出指标</t>
  </si>
  <si>
    <t>质量指标</t>
  </si>
  <si>
    <t>落实各种学生资助政策</t>
  </si>
  <si>
    <t>=</t>
  </si>
  <si>
    <t>100</t>
  </si>
  <si>
    <t>%</t>
  </si>
  <si>
    <t>定量指标</t>
  </si>
  <si>
    <t>反映落实各种学生资助政策情况</t>
  </si>
  <si>
    <t>时效指标</t>
  </si>
  <si>
    <t>资助资金发放及时率</t>
  </si>
  <si>
    <t>&gt;=</t>
  </si>
  <si>
    <t>反映资助资金发放及时率</t>
  </si>
  <si>
    <t>当年资金到位率</t>
  </si>
  <si>
    <t>定性指标</t>
  </si>
  <si>
    <t>反映当年资金到位率</t>
  </si>
  <si>
    <t>效益指标</t>
  </si>
  <si>
    <t>经济效益</t>
  </si>
  <si>
    <t>补助标准达标率</t>
  </si>
  <si>
    <t>反映补助标准达标率</t>
  </si>
  <si>
    <t>社会效益</t>
  </si>
  <si>
    <t>资助人数覆盖率</t>
  </si>
  <si>
    <t>反映资助人数覆盖率</t>
  </si>
  <si>
    <t>满意度指标</t>
  </si>
  <si>
    <t>服务对象满意度</t>
  </si>
  <si>
    <t>受助对象满意度</t>
  </si>
  <si>
    <t>反映受益对象满意度</t>
  </si>
  <si>
    <t>根据《关于公布元江县2018年度行政事业性收费项目及涉企收费项目清单通知》（元财发〔2018〕188号）及《元江县人民政府关于印发元江县非税收入预算管理制度、元江县财政专项资金项目库管理制度的通知》（元政发〔2018〕31号）精神，依法、依归对单位非税收入进行预算，并严格按照年度预算批复执行。</t>
  </si>
  <si>
    <t>数量指标</t>
  </si>
  <si>
    <t>普通高中学生学籍管理人数</t>
  </si>
  <si>
    <t>1390</t>
  </si>
  <si>
    <t>人</t>
  </si>
  <si>
    <t>受益学生数</t>
  </si>
  <si>
    <t>受益学校师生满意度</t>
  </si>
  <si>
    <t>根据《关于公布元江县2018年度行政事业性收费项目及涉企收费项目清单通知》（元财发〔2018〕188号）及《元江县人民政府关于印发元江县非税收入预算管理制度、元江县财政专项资金项目库管理制度的通知》（元政发〔2018〕31号）精神，依法、依归对单位非税收入进行预算，并严格按照年度预算批复执行。2024年预计非税收入学费住宿费158.4万元.</t>
  </si>
  <si>
    <t>普通高中学费征收</t>
  </si>
  <si>
    <t>1112000</t>
  </si>
  <si>
    <t>元</t>
  </si>
  <si>
    <t>普通高中学费征收，收费标准400.00元每学期/每生</t>
  </si>
  <si>
    <t>普通高中住宿费征收</t>
  </si>
  <si>
    <t>222400</t>
  </si>
  <si>
    <t>普通高中住宿费征收，反映预算收费标准80.00元每学期/每生</t>
  </si>
  <si>
    <t>90</t>
  </si>
  <si>
    <t>贯彻落实义务教育教育支出保障政策，加大对义务教育资助力度，按时、足额下达各种补助专项资金，本着勤俭节约，专款专用的原则，加强全过程预算绩效管理，切实提高财政资金使用效益，在组织预算执行中对照年度绩效目标做好绩效运行监控和绩效评价，确保年度绩效目标如期实现。</t>
  </si>
  <si>
    <t>义务教育家庭经济困难学生生活补助人数</t>
  </si>
  <si>
    <t>110</t>
  </si>
  <si>
    <t>初中阶段公用经费补助人数</t>
  </si>
  <si>
    <t>300</t>
  </si>
  <si>
    <t>特殊教育公用经费补助人数</t>
  </si>
  <si>
    <t>学生营养膳食补助人数</t>
  </si>
  <si>
    <t>40</t>
  </si>
  <si>
    <t>义务教育寄宿制学生公用经费</t>
  </si>
  <si>
    <t>义务教育寄宿制学生人数</t>
  </si>
  <si>
    <t>95</t>
  </si>
  <si>
    <t>教师培训费占比</t>
  </si>
  <si>
    <t>空根据云人社发〔2010〕127号文件和玉民发〔2023〕13号文件精神，对符合补助人员给予生活困难补助，确保补助人员最低生活保障，解除职工后顾之忧，维护社会稳定。</t>
  </si>
  <si>
    <t>补助人数</t>
  </si>
  <si>
    <t>空反映遗属补助人数</t>
  </si>
  <si>
    <t>遗属补助资金发放及时率</t>
  </si>
  <si>
    <t>反映遗属补助发放情况</t>
  </si>
  <si>
    <t>反映遗属补助资金到位情况</t>
  </si>
  <si>
    <t>反映遗属补助标准</t>
  </si>
  <si>
    <t>补助人数覆盖率</t>
  </si>
  <si>
    <t>反映遗属补助人数覆盖情况</t>
  </si>
  <si>
    <t>反映遗属补助对象满意程度</t>
  </si>
  <si>
    <t>根据人社部发〔2008〕42号相关规定，参照公务员法管理事业单位的工作人员和离退休人员死亡一次性抚恤金标准和计发办法，按照民政部、人事部、财政部《关于国家机关工作人员及离退休人员死亡一次性抚恤发放办法的通知》（民发［2007］64号）的规定，对事业单位工作人员和离退休人员死亡进校一次性抚恤金补助。</t>
  </si>
  <si>
    <t>供养退休人员数去世人数</t>
  </si>
  <si>
    <t>反映财政供养单位退休人员去世数量。</t>
  </si>
  <si>
    <t>单位运转</t>
  </si>
  <si>
    <t>正常运转</t>
  </si>
  <si>
    <t>空反映资助资金发放及时率</t>
  </si>
  <si>
    <t>空反映当年资金到位率</t>
  </si>
  <si>
    <t>空反映当年补助标准达标率</t>
  </si>
  <si>
    <t>社会公众满意度</t>
  </si>
  <si>
    <t>反映受助对象满意度</t>
  </si>
  <si>
    <t>贯彻落实普通高中教育支出保障政策，按时、足额下达各种补助专项资金，本着勤俭节约，专款专用的原则，加强全过程预算绩效管理，切实提高财政资金使用效益，在组织预算执行中对照年度绩效目标做好绩效运行监控和绩效评价，确保年度绩效目标如期实现。</t>
  </si>
  <si>
    <t>普通高中公用经费生均补助人数</t>
  </si>
  <si>
    <t>普通高中免学杂费补助人数</t>
  </si>
  <si>
    <t>225</t>
  </si>
  <si>
    <t>普通高中国家助学金补助人数</t>
  </si>
  <si>
    <t>412</t>
  </si>
  <si>
    <t>普通高中建档立卡贫困户学生生活费补助人数</t>
  </si>
  <si>
    <t>预算06表</t>
  </si>
  <si>
    <t>2025年部门政府性基金预算支出预算表</t>
  </si>
  <si>
    <t>政府性基金预算支出</t>
  </si>
  <si>
    <t>备注：元江哈尼族彝族傣族自治县民族中学无政府性预算，故政府性基金预算支出预算表无数据。</t>
  </si>
  <si>
    <t>预算07表</t>
  </si>
  <si>
    <t>2025年部门政府采购预算表</t>
  </si>
  <si>
    <t>预算项目</t>
  </si>
  <si>
    <t>采购项目</t>
  </si>
  <si>
    <t>采购品目</t>
  </si>
  <si>
    <t>计量单位</t>
  </si>
  <si>
    <t>数量</t>
  </si>
  <si>
    <t>面向中小企业预留资金</t>
  </si>
  <si>
    <t>单位名称（项目名称）</t>
  </si>
  <si>
    <t>政府性基金</t>
  </si>
  <si>
    <t>国有资本经营预算资金</t>
  </si>
  <si>
    <t>单位自筹</t>
  </si>
  <si>
    <t>多功能打印机</t>
  </si>
  <si>
    <t>台</t>
  </si>
  <si>
    <t>打印纸（A4）</t>
  </si>
  <si>
    <t>件</t>
  </si>
  <si>
    <t>复印纸</t>
  </si>
  <si>
    <t>触控一体机</t>
  </si>
  <si>
    <t>彩色打印机</t>
  </si>
  <si>
    <t>多功能一体机</t>
  </si>
  <si>
    <t>空调机</t>
  </si>
  <si>
    <t>LED显示屏</t>
  </si>
  <si>
    <t>家具（椅凳类）</t>
  </si>
  <si>
    <t>张</t>
  </si>
  <si>
    <t>家具（台、桌类）</t>
  </si>
  <si>
    <t>个</t>
  </si>
  <si>
    <t>预算08表</t>
  </si>
  <si>
    <t>2025年部门政府购买服务预算表</t>
  </si>
  <si>
    <t>政府购买服务项目</t>
  </si>
  <si>
    <t>政府购买服务目录</t>
  </si>
  <si>
    <t>政府购买服务指导性目录代码</t>
  </si>
  <si>
    <t>备注：元江哈尼族彝族傣族自治县民族中学无政府购买服务预算，故政府购买服务预算表无数据。</t>
  </si>
  <si>
    <t>预算09-1表</t>
  </si>
  <si>
    <t>2025年对下转移支付预算表</t>
  </si>
  <si>
    <t>单位名称（项目）</t>
  </si>
  <si>
    <t>地区</t>
  </si>
  <si>
    <t>澧江街道</t>
  </si>
  <si>
    <t>红河街道</t>
  </si>
  <si>
    <t>甘庄街道</t>
  </si>
  <si>
    <t>因远镇</t>
  </si>
  <si>
    <t>曼来镇</t>
  </si>
  <si>
    <t>羊街乡</t>
  </si>
  <si>
    <t>那诺乡</t>
  </si>
  <si>
    <t>洼垤乡</t>
  </si>
  <si>
    <t>咪哩乡</t>
  </si>
  <si>
    <t>龙潭乡</t>
  </si>
  <si>
    <t>11</t>
  </si>
  <si>
    <t>12</t>
  </si>
  <si>
    <t>13</t>
  </si>
  <si>
    <t>14</t>
  </si>
  <si>
    <t>备注：元江哈尼族彝族傣族自治县民族中学无对下转移支付预算，故对下转移支付预算表无数据。</t>
  </si>
  <si>
    <t>预算09-2表</t>
  </si>
  <si>
    <t>2025年对下转移支付绩效目标表</t>
  </si>
  <si>
    <t>无</t>
  </si>
  <si>
    <t>备注：元江哈尼族彝族傣族自治县民族中学无对下转移支付预算，故对下转移支付绩效目标表无数据。</t>
  </si>
  <si>
    <t>预算10表</t>
  </si>
  <si>
    <t>2025年新增资产配置表</t>
  </si>
  <si>
    <t>资产类别</t>
  </si>
  <si>
    <t>资产分类代码.名称</t>
  </si>
  <si>
    <t>资产名称</t>
  </si>
  <si>
    <t>财政部门批复数（元）</t>
  </si>
  <si>
    <t>单价</t>
  </si>
  <si>
    <t>金额</t>
  </si>
  <si>
    <t>设备</t>
  </si>
  <si>
    <t>A02021003  A4黑白打印机</t>
  </si>
  <si>
    <t>A02020800  触控一体机</t>
  </si>
  <si>
    <t>A02021004  A4彩色打印机</t>
  </si>
  <si>
    <t>A02020400  多功能一体机</t>
  </si>
  <si>
    <t>A02061804  空调机</t>
  </si>
  <si>
    <t>A02021103  LED显示屏</t>
  </si>
  <si>
    <t>家具用具</t>
  </si>
  <si>
    <t>A05010301  办公椅</t>
  </si>
  <si>
    <t>A05010201  办公桌</t>
  </si>
  <si>
    <t>预算11表</t>
  </si>
  <si>
    <t>2025年上级补助项目支出预算表</t>
  </si>
  <si>
    <t>上级补助</t>
  </si>
  <si>
    <t>备注：元江哈尼族彝族傣族自治县民族中学无上级补助项目支出预算，故上级补助项目支出预算表无数据。</t>
  </si>
  <si>
    <t>预算12表</t>
  </si>
  <si>
    <t>2025年部门项目支出中期规划预算表</t>
  </si>
  <si>
    <t>项目级次</t>
  </si>
  <si>
    <t>本级</t>
  </si>
</sst>
</file>

<file path=xl/styles.xml><?xml version="1.0" encoding="utf-8"?>
<styleSheet xmlns="http://schemas.openxmlformats.org/spreadsheetml/2006/main">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
    <numFmt numFmtId="177" formatCode="yyyy/mm/dd"/>
    <numFmt numFmtId="178" formatCode="yyyy/mm/dd\ hh:mm:ss"/>
    <numFmt numFmtId="179" formatCode="hh:mm:ss"/>
    <numFmt numFmtId="180" formatCode="#,##0.00;\-#,##0.00;;@"/>
  </numFmts>
  <fonts count="35">
    <font>
      <sz val="11"/>
      <color rgb="FF000000"/>
      <name val="宋体"/>
      <charset val="134"/>
      <scheme val="minor"/>
    </font>
    <font>
      <sz val="10"/>
      <name val="宋体"/>
      <charset val="134"/>
    </font>
    <font>
      <sz val="9"/>
      <name val="宋体"/>
      <charset val="134"/>
    </font>
    <font>
      <sz val="27"/>
      <name val="SimSun"/>
      <charset val="134"/>
    </font>
    <font>
      <sz val="10.5"/>
      <name val="SimSun"/>
      <charset val="134"/>
    </font>
    <font>
      <sz val="9"/>
      <name val="SimSun"/>
      <charset val="134"/>
    </font>
    <font>
      <sz val="10.5"/>
      <name val="宋体"/>
      <charset val="134"/>
    </font>
    <font>
      <sz val="11"/>
      <name val="宋体"/>
      <charset val="134"/>
    </font>
    <font>
      <sz val="27"/>
      <name val="宋体"/>
      <charset val="134"/>
    </font>
    <font>
      <sz val="27"/>
      <name val="Calibri"/>
      <charset val="134"/>
    </font>
    <font>
      <b/>
      <sz val="9"/>
      <name val="宋体"/>
      <charset val="134"/>
    </font>
    <font>
      <sz val="27"/>
      <name val="Times New Roman"/>
      <charset val="134"/>
    </font>
    <font>
      <sz val="10.5"/>
      <color rgb="FF000000"/>
      <name val="SimSun"/>
      <charset val="134"/>
    </font>
    <font>
      <b/>
      <sz val="11"/>
      <name val="宋体"/>
      <charset val="134"/>
    </font>
    <font>
      <b/>
      <sz val="10.5"/>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8">
    <xf numFmtId="0" fontId="0" fillId="0" borderId="0">
      <alignment vertical="top"/>
    </xf>
    <xf numFmtId="42" fontId="15" fillId="0" borderId="0" applyFont="0" applyFill="0" applyBorder="0" applyAlignment="0" applyProtection="0">
      <alignment vertical="center"/>
    </xf>
    <xf numFmtId="0" fontId="16" fillId="2" borderId="0" applyNumberFormat="0" applyBorder="0" applyAlignment="0" applyProtection="0">
      <alignment vertical="center"/>
    </xf>
    <xf numFmtId="0" fontId="17" fillId="3" borderId="6" applyNumberFormat="0" applyAlignment="0" applyProtection="0">
      <alignment vertical="center"/>
    </xf>
    <xf numFmtId="44" fontId="15" fillId="0" borderId="0" applyFont="0" applyFill="0" applyBorder="0" applyAlignment="0" applyProtection="0">
      <alignment vertical="center"/>
    </xf>
    <xf numFmtId="41" fontId="15" fillId="0" borderId="0" applyFont="0" applyFill="0" applyBorder="0" applyAlignment="0" applyProtection="0">
      <alignment vertical="center"/>
    </xf>
    <xf numFmtId="178" fontId="2" fillId="0" borderId="1">
      <alignment horizontal="right" vertical="center"/>
    </xf>
    <xf numFmtId="0" fontId="16" fillId="4" borderId="0" applyNumberFormat="0" applyBorder="0" applyAlignment="0" applyProtection="0">
      <alignment vertical="center"/>
    </xf>
    <xf numFmtId="0" fontId="18" fillId="5" borderId="0" applyNumberFormat="0" applyBorder="0" applyAlignment="0" applyProtection="0">
      <alignment vertical="center"/>
    </xf>
    <xf numFmtId="43" fontId="15" fillId="0" borderId="0" applyFont="0" applyFill="0" applyBorder="0" applyAlignment="0" applyProtection="0">
      <alignment vertical="center"/>
    </xf>
    <xf numFmtId="0" fontId="19" fillId="6" borderId="0" applyNumberFormat="0" applyBorder="0" applyAlignment="0" applyProtection="0">
      <alignment vertical="center"/>
    </xf>
    <xf numFmtId="0" fontId="20" fillId="0" borderId="0" applyNumberFormat="0" applyFill="0" applyBorder="0" applyAlignment="0" applyProtection="0">
      <alignment vertical="center"/>
    </xf>
    <xf numFmtId="9" fontId="15" fillId="0" borderId="0" applyFont="0" applyFill="0" applyBorder="0" applyAlignment="0" applyProtection="0">
      <alignment vertical="center"/>
    </xf>
    <xf numFmtId="177" fontId="2" fillId="0" borderId="1">
      <alignment horizontal="right" vertical="center"/>
    </xf>
    <xf numFmtId="0" fontId="21" fillId="0" borderId="0" applyNumberFormat="0" applyFill="0" applyBorder="0" applyAlignment="0" applyProtection="0">
      <alignment vertical="center"/>
    </xf>
    <xf numFmtId="0" fontId="15" fillId="7" borderId="7" applyNumberFormat="0" applyFont="0" applyAlignment="0" applyProtection="0">
      <alignment vertical="center"/>
    </xf>
    <xf numFmtId="0" fontId="19" fillId="8" borderId="0" applyNumberFormat="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8" applyNumberFormat="0" applyFill="0" applyAlignment="0" applyProtection="0">
      <alignment vertical="center"/>
    </xf>
    <xf numFmtId="0" fontId="27" fillId="0" borderId="8" applyNumberFormat="0" applyFill="0" applyAlignment="0" applyProtection="0">
      <alignment vertical="center"/>
    </xf>
    <xf numFmtId="0" fontId="19" fillId="9" borderId="0" applyNumberFormat="0" applyBorder="0" applyAlignment="0" applyProtection="0">
      <alignment vertical="center"/>
    </xf>
    <xf numFmtId="0" fontId="22" fillId="0" borderId="9" applyNumberFormat="0" applyFill="0" applyAlignment="0" applyProtection="0">
      <alignment vertical="center"/>
    </xf>
    <xf numFmtId="0" fontId="19" fillId="10" borderId="0" applyNumberFormat="0" applyBorder="0" applyAlignment="0" applyProtection="0">
      <alignment vertical="center"/>
    </xf>
    <xf numFmtId="0" fontId="28" fillId="11" borderId="10" applyNumberFormat="0" applyAlignment="0" applyProtection="0">
      <alignment vertical="center"/>
    </xf>
    <xf numFmtId="0" fontId="29" fillId="11" borderId="6" applyNumberFormat="0" applyAlignment="0" applyProtection="0">
      <alignment vertical="center"/>
    </xf>
    <xf numFmtId="0" fontId="30" fillId="12" borderId="11" applyNumberFormat="0" applyAlignment="0" applyProtection="0">
      <alignment vertical="center"/>
    </xf>
    <xf numFmtId="0" fontId="16" fillId="13" borderId="0" applyNumberFormat="0" applyBorder="0" applyAlignment="0" applyProtection="0">
      <alignment vertical="center"/>
    </xf>
    <xf numFmtId="0" fontId="19" fillId="14" borderId="0" applyNumberFormat="0" applyBorder="0" applyAlignment="0" applyProtection="0">
      <alignment vertical="center"/>
    </xf>
    <xf numFmtId="0" fontId="31" fillId="0" borderId="12" applyNumberFormat="0" applyFill="0" applyAlignment="0" applyProtection="0">
      <alignment vertical="center"/>
    </xf>
    <xf numFmtId="0" fontId="32" fillId="0" borderId="13" applyNumberFormat="0" applyFill="0" applyAlignment="0" applyProtection="0">
      <alignment vertical="center"/>
    </xf>
    <xf numFmtId="0" fontId="33" fillId="15" borderId="0" applyNumberFormat="0" applyBorder="0" applyAlignment="0" applyProtection="0">
      <alignment vertical="center"/>
    </xf>
    <xf numFmtId="0" fontId="34" fillId="16" borderId="0" applyNumberFormat="0" applyBorder="0" applyAlignment="0" applyProtection="0">
      <alignment vertical="center"/>
    </xf>
    <xf numFmtId="10" fontId="2" fillId="0" borderId="1">
      <alignment horizontal="right" vertical="center"/>
    </xf>
    <xf numFmtId="0" fontId="16" fillId="17" borderId="0" applyNumberFormat="0" applyBorder="0" applyAlignment="0" applyProtection="0">
      <alignment vertical="center"/>
    </xf>
    <xf numFmtId="0" fontId="19" fillId="18" borderId="0" applyNumberFormat="0" applyBorder="0" applyAlignment="0" applyProtection="0">
      <alignment vertical="center"/>
    </xf>
    <xf numFmtId="0" fontId="16" fillId="19" borderId="0" applyNumberFormat="0" applyBorder="0" applyAlignment="0" applyProtection="0">
      <alignment vertical="center"/>
    </xf>
    <xf numFmtId="0" fontId="16" fillId="20" borderId="0" applyNumberFormat="0" applyBorder="0" applyAlignment="0" applyProtection="0">
      <alignment vertical="center"/>
    </xf>
    <xf numFmtId="0" fontId="16" fillId="21" borderId="0" applyNumberFormat="0" applyBorder="0" applyAlignment="0" applyProtection="0">
      <alignment vertical="center"/>
    </xf>
    <xf numFmtId="0" fontId="16" fillId="22" borderId="0" applyNumberFormat="0" applyBorder="0" applyAlignment="0" applyProtection="0">
      <alignment vertical="center"/>
    </xf>
    <xf numFmtId="0" fontId="19" fillId="23" borderId="0" applyNumberFormat="0" applyBorder="0" applyAlignment="0" applyProtection="0">
      <alignment vertical="center"/>
    </xf>
    <xf numFmtId="0" fontId="19" fillId="24" borderId="0" applyNumberFormat="0" applyBorder="0" applyAlignment="0" applyProtection="0">
      <alignment vertical="center"/>
    </xf>
    <xf numFmtId="0" fontId="16" fillId="25" borderId="0" applyNumberFormat="0" applyBorder="0" applyAlignment="0" applyProtection="0">
      <alignment vertical="center"/>
    </xf>
    <xf numFmtId="0" fontId="16" fillId="26" borderId="0" applyNumberFormat="0" applyBorder="0" applyAlignment="0" applyProtection="0">
      <alignment vertical="center"/>
    </xf>
    <xf numFmtId="0" fontId="19" fillId="27" borderId="0" applyNumberFormat="0" applyBorder="0" applyAlignment="0" applyProtection="0">
      <alignment vertical="center"/>
    </xf>
    <xf numFmtId="0" fontId="16" fillId="28" borderId="0" applyNumberFormat="0" applyBorder="0" applyAlignment="0" applyProtection="0">
      <alignment vertical="center"/>
    </xf>
    <xf numFmtId="0" fontId="19" fillId="29" borderId="0" applyNumberFormat="0" applyBorder="0" applyAlignment="0" applyProtection="0">
      <alignment vertical="center"/>
    </xf>
    <xf numFmtId="0" fontId="19" fillId="30" borderId="0" applyNumberFormat="0" applyBorder="0" applyAlignment="0" applyProtection="0">
      <alignment vertical="center"/>
    </xf>
    <xf numFmtId="0" fontId="16" fillId="31" borderId="0" applyNumberFormat="0" applyBorder="0" applyAlignment="0" applyProtection="0">
      <alignment vertical="center"/>
    </xf>
    <xf numFmtId="0" fontId="19" fillId="32" borderId="0" applyNumberFormat="0" applyBorder="0" applyAlignment="0" applyProtection="0">
      <alignment vertical="center"/>
    </xf>
    <xf numFmtId="180" fontId="2" fillId="0" borderId="1">
      <alignment horizontal="right" vertical="center"/>
    </xf>
    <xf numFmtId="49" fontId="2" fillId="0" borderId="1">
      <alignment horizontal="left" vertical="center" wrapText="1"/>
    </xf>
    <xf numFmtId="180" fontId="2" fillId="0" borderId="1">
      <alignment horizontal="right" vertical="center"/>
    </xf>
    <xf numFmtId="179" fontId="2" fillId="0" borderId="1">
      <alignment horizontal="right" vertical="center"/>
    </xf>
    <xf numFmtId="176" fontId="2" fillId="0" borderId="1">
      <alignment horizontal="right" vertical="center"/>
    </xf>
    <xf numFmtId="0" fontId="2" fillId="0" borderId="0">
      <alignment vertical="top"/>
      <protection locked="0"/>
    </xf>
  </cellStyleXfs>
  <cellXfs count="75">
    <xf numFmtId="0" fontId="0" fillId="0" borderId="0" xfId="0" applyFont="1">
      <alignment vertical="top"/>
    </xf>
    <xf numFmtId="0" fontId="1" fillId="0" borderId="0" xfId="0" applyFont="1" applyAlignment="1"/>
    <xf numFmtId="0" fontId="2" fillId="0" borderId="0" xfId="0" applyFont="1" applyAlignment="1">
      <alignment horizontal="right" vertical="center"/>
    </xf>
    <xf numFmtId="0" fontId="3" fillId="0" borderId="0" xfId="0" applyFont="1" applyAlignment="1">
      <alignment horizontal="center" vertical="center"/>
    </xf>
    <xf numFmtId="0" fontId="2" fillId="0" borderId="0" xfId="0" applyFont="1" applyAlignment="1">
      <alignment horizontal="left" vertical="center"/>
    </xf>
    <xf numFmtId="0" fontId="2" fillId="0" borderId="0" xfId="0" applyFont="1" applyAlignment="1">
      <alignment horizontal="right"/>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5" fillId="0" borderId="1" xfId="0" applyFont="1" applyBorder="1" applyAlignment="1">
      <alignment horizontal="left" vertical="center"/>
    </xf>
    <xf numFmtId="0" fontId="5" fillId="0" borderId="1" xfId="0" applyFont="1" applyBorder="1" applyAlignment="1">
      <alignment horizontal="left" vertical="center" wrapText="1"/>
    </xf>
    <xf numFmtId="180" fontId="5" fillId="0" borderId="1" xfId="0" applyNumberFormat="1" applyFont="1" applyBorder="1" applyAlignment="1">
      <alignment horizontal="right" vertical="center"/>
    </xf>
    <xf numFmtId="0" fontId="5" fillId="0" borderId="1" xfId="0" applyFont="1" applyBorder="1" applyAlignment="1">
      <alignment horizontal="center" vertical="center"/>
    </xf>
    <xf numFmtId="0" fontId="6" fillId="0" borderId="1" xfId="0" applyFont="1" applyBorder="1" applyAlignment="1">
      <alignment horizontal="center" vertical="center" wrapText="1"/>
    </xf>
    <xf numFmtId="0" fontId="7" fillId="0" borderId="1" xfId="0" applyFont="1" applyBorder="1" applyAlignment="1">
      <alignment horizontal="center" vertical="center"/>
    </xf>
    <xf numFmtId="0" fontId="2" fillId="0" borderId="1" xfId="0" applyFont="1" applyBorder="1" applyAlignment="1">
      <alignment horizontal="left" vertical="center"/>
    </xf>
    <xf numFmtId="0" fontId="2" fillId="0" borderId="1" xfId="0" applyFont="1" applyBorder="1" applyAlignment="1">
      <alignment horizontal="left" vertical="center" wrapText="1"/>
    </xf>
    <xf numFmtId="180" fontId="2" fillId="0" borderId="1" xfId="54" applyNumberFormat="1" applyFont="1" applyBorder="1">
      <alignment horizontal="right" vertical="center"/>
    </xf>
    <xf numFmtId="0" fontId="2" fillId="0" borderId="1" xfId="0" applyFont="1" applyBorder="1" applyAlignment="1">
      <alignment horizontal="center" vertical="center"/>
    </xf>
    <xf numFmtId="49" fontId="2" fillId="0" borderId="0" xfId="53" applyNumberFormat="1" applyFont="1" applyBorder="1">
      <alignment horizontal="left" vertical="center" wrapText="1"/>
    </xf>
    <xf numFmtId="49" fontId="2" fillId="0" borderId="0" xfId="53" applyNumberFormat="1" applyFont="1" applyBorder="1" applyAlignment="1">
      <alignment horizontal="right" vertical="center" wrapText="1"/>
    </xf>
    <xf numFmtId="49" fontId="8" fillId="0" borderId="0" xfId="0" applyNumberFormat="1" applyFont="1" applyBorder="1" applyAlignment="1">
      <alignment horizontal="center" vertical="center" wrapText="1"/>
    </xf>
    <xf numFmtId="49" fontId="4" fillId="0" borderId="1" xfId="53" applyNumberFormat="1" applyFont="1" applyBorder="1" applyAlignment="1">
      <alignment horizontal="center" vertical="center" wrapText="1"/>
    </xf>
    <xf numFmtId="49" fontId="2" fillId="0" borderId="1" xfId="53" applyNumberFormat="1" applyFont="1" applyBorder="1">
      <alignment horizontal="left" vertical="center" wrapText="1"/>
    </xf>
    <xf numFmtId="49" fontId="2" fillId="0" borderId="1" xfId="53" applyNumberFormat="1" applyFont="1" applyBorder="1" applyAlignment="1">
      <alignment horizontal="center" vertical="center" wrapText="1"/>
    </xf>
    <xf numFmtId="49" fontId="8" fillId="0" borderId="0" xfId="53" applyNumberFormat="1" applyFont="1" applyBorder="1" applyAlignment="1">
      <alignment horizontal="center" vertical="center" wrapText="1"/>
    </xf>
    <xf numFmtId="0" fontId="9" fillId="0" borderId="0" xfId="0" applyFont="1" applyBorder="1" applyAlignment="1">
      <alignment horizontal="center" vertical="center"/>
    </xf>
    <xf numFmtId="49" fontId="2" fillId="0" borderId="0" xfId="53" applyNumberFormat="1" applyFont="1" applyBorder="1" applyAlignment="1">
      <alignment horizontal="center" vertical="center" wrapText="1"/>
    </xf>
    <xf numFmtId="49" fontId="6" fillId="0" borderId="1" xfId="0" applyNumberFormat="1" applyFont="1" applyBorder="1" applyAlignment="1">
      <alignment horizontal="center" vertical="center" wrapText="1"/>
    </xf>
    <xf numFmtId="0" fontId="6" fillId="0" borderId="1" xfId="0" applyFont="1" applyBorder="1" applyAlignment="1">
      <alignment horizontal="center" vertical="center"/>
    </xf>
    <xf numFmtId="49" fontId="3" fillId="0" borderId="0" xfId="53" applyNumberFormat="1" applyFont="1" applyBorder="1" applyAlignment="1">
      <alignment horizontal="center" vertical="center" wrapText="1"/>
    </xf>
    <xf numFmtId="49" fontId="6" fillId="0" borderId="1" xfId="53" applyNumberFormat="1" applyFont="1" applyBorder="1" applyAlignment="1">
      <alignment horizontal="center" vertical="center" wrapText="1"/>
    </xf>
    <xf numFmtId="176" fontId="2" fillId="0" borderId="1" xfId="56" applyNumberFormat="1" applyFont="1" applyBorder="1" applyAlignment="1">
      <alignment horizontal="center" vertical="center" wrapText="1"/>
    </xf>
    <xf numFmtId="180" fontId="2" fillId="0" borderId="1" xfId="0" applyNumberFormat="1" applyFont="1" applyBorder="1" applyAlignment="1">
      <alignment horizontal="right" vertical="center" wrapText="1"/>
    </xf>
    <xf numFmtId="176" fontId="6" fillId="0" borderId="1" xfId="56" applyNumberFormat="1" applyFont="1" applyBorder="1" applyAlignment="1">
      <alignment horizontal="center" vertical="center" wrapText="1"/>
    </xf>
    <xf numFmtId="49" fontId="10" fillId="0" borderId="0" xfId="53" applyNumberFormat="1" applyFont="1" applyBorder="1" applyAlignment="1">
      <alignment horizontal="right" vertical="center" wrapText="1"/>
    </xf>
    <xf numFmtId="0" fontId="2" fillId="0" borderId="1" xfId="53" applyNumberFormat="1" applyFont="1" applyBorder="1">
      <alignment horizontal="left" vertical="center" wrapText="1"/>
    </xf>
    <xf numFmtId="180" fontId="2" fillId="0" borderId="1" xfId="53" applyNumberFormat="1" applyFont="1" applyBorder="1" applyAlignment="1">
      <alignment horizontal="right" vertical="center" wrapText="1"/>
    </xf>
    <xf numFmtId="180" fontId="2" fillId="0" borderId="1" xfId="53" applyNumberFormat="1" applyFont="1" applyBorder="1" applyAlignment="1">
      <alignment horizontal="center" vertical="center" wrapText="1"/>
    </xf>
    <xf numFmtId="49" fontId="11" fillId="0" borderId="0" xfId="53" applyNumberFormat="1" applyFont="1" applyBorder="1" applyAlignment="1">
      <alignment horizontal="center" vertical="center" wrapText="1"/>
    </xf>
    <xf numFmtId="176" fontId="4" fillId="0" borderId="1" xfId="56" applyNumberFormat="1" applyFont="1" applyBorder="1" applyAlignment="1">
      <alignment horizontal="center" vertical="center" wrapText="1"/>
    </xf>
    <xf numFmtId="0" fontId="1" fillId="0" borderId="0" xfId="0" applyFont="1" applyAlignment="1">
      <alignment horizontal="right"/>
    </xf>
    <xf numFmtId="0" fontId="2" fillId="0" borderId="0" xfId="0" applyFont="1" applyAlignment="1">
      <alignment horizontal="left" vertical="center" wrapText="1"/>
    </xf>
    <xf numFmtId="0" fontId="2" fillId="0" borderId="0" xfId="0" applyFont="1" applyAlignment="1">
      <alignment horizontal="center" vertical="center" wrapText="1"/>
    </xf>
    <xf numFmtId="0" fontId="2" fillId="0" borderId="0" xfId="0" applyFont="1" applyAlignment="1">
      <alignment horizontal="right" vertical="center" wrapText="1"/>
    </xf>
    <xf numFmtId="0" fontId="2" fillId="0" borderId="1" xfId="0" applyFont="1" applyBorder="1" applyAlignment="1">
      <alignment horizontal="center" vertical="center" wrapText="1"/>
    </xf>
    <xf numFmtId="180" fontId="2" fillId="0" borderId="1" xfId="0" applyNumberFormat="1" applyFont="1" applyBorder="1" applyAlignment="1">
      <alignment horizontal="right" vertical="center"/>
    </xf>
    <xf numFmtId="49" fontId="2" fillId="0" borderId="1" xfId="53" applyNumberFormat="1" applyFont="1" applyBorder="1" applyAlignment="1">
      <alignment horizontal="left" vertical="center" wrapText="1" indent="1"/>
    </xf>
    <xf numFmtId="180" fontId="2" fillId="0" borderId="1" xfId="0" applyNumberFormat="1" applyFont="1" applyBorder="1" applyAlignment="1">
      <alignment horizontal="left" vertical="center" wrapText="1"/>
    </xf>
    <xf numFmtId="180" fontId="2" fillId="0" borderId="1" xfId="53" applyNumberFormat="1" applyFont="1" applyBorder="1">
      <alignment horizontal="left" vertical="center" wrapText="1"/>
    </xf>
    <xf numFmtId="0" fontId="11" fillId="0" borderId="0" xfId="0" applyFont="1" applyAlignment="1">
      <alignment horizontal="center" vertical="center"/>
    </xf>
    <xf numFmtId="0" fontId="7" fillId="0" borderId="0" xfId="0" applyFont="1" applyAlignment="1"/>
    <xf numFmtId="0" fontId="12" fillId="0" borderId="1" xfId="0" applyFont="1" applyBorder="1" applyAlignment="1">
      <alignment horizontal="center" vertical="center" wrapText="1"/>
    </xf>
    <xf numFmtId="0" fontId="12" fillId="0" borderId="1" xfId="0" applyFont="1" applyBorder="1" applyAlignment="1">
      <alignment horizontal="center" vertical="center"/>
    </xf>
    <xf numFmtId="0" fontId="1" fillId="0" borderId="0" xfId="0" applyFont="1" applyAlignment="1">
      <alignment horizontal="center" wrapText="1"/>
    </xf>
    <xf numFmtId="0" fontId="1" fillId="0" borderId="0" xfId="0" applyFont="1" applyAlignment="1">
      <alignment wrapText="1"/>
    </xf>
    <xf numFmtId="0" fontId="2" fillId="0" borderId="0" xfId="0" applyFont="1" applyAlignment="1">
      <alignment horizontal="right" wrapText="1"/>
    </xf>
    <xf numFmtId="0" fontId="3" fillId="0" borderId="0" xfId="0" applyFont="1" applyAlignment="1">
      <alignment horizontal="center" vertical="center" wrapText="1"/>
    </xf>
    <xf numFmtId="0" fontId="2" fillId="0" borderId="0" xfId="0" applyFont="1" applyAlignment="1">
      <alignment horizontal="center" vertical="center"/>
    </xf>
    <xf numFmtId="0" fontId="7" fillId="0" borderId="1" xfId="0" applyFont="1" applyBorder="1" applyAlignment="1">
      <alignment horizontal="center" vertical="center" wrapText="1"/>
    </xf>
    <xf numFmtId="0" fontId="7" fillId="0" borderId="2" xfId="0" applyFont="1" applyBorder="1" applyAlignment="1">
      <alignment horizontal="center" vertical="center" wrapText="1"/>
    </xf>
    <xf numFmtId="0" fontId="2" fillId="0" borderId="1" xfId="0" applyFont="1" applyBorder="1" applyAlignment="1">
      <alignment horizontal="left" vertical="center" wrapText="1" indent="1"/>
    </xf>
    <xf numFmtId="0" fontId="2" fillId="0" borderId="1" xfId="0" applyFont="1" applyBorder="1" applyAlignment="1">
      <alignment horizontal="left" vertical="center" wrapText="1" indent="2"/>
    </xf>
    <xf numFmtId="0" fontId="13" fillId="0" borderId="0" xfId="0" applyFont="1" applyAlignment="1">
      <alignment horizontal="center" vertical="center"/>
    </xf>
    <xf numFmtId="0" fontId="2" fillId="0" borderId="3" xfId="0" applyFont="1" applyBorder="1" applyAlignment="1">
      <alignment horizontal="left" vertical="center"/>
    </xf>
    <xf numFmtId="0" fontId="10" fillId="0" borderId="3" xfId="0" applyFont="1" applyBorder="1" applyAlignment="1">
      <alignment horizontal="center" vertical="center"/>
    </xf>
    <xf numFmtId="180" fontId="10" fillId="0" borderId="1" xfId="0" applyNumberFormat="1" applyFont="1" applyBorder="1" applyAlignment="1">
      <alignment horizontal="right" vertical="center"/>
    </xf>
    <xf numFmtId="0" fontId="10" fillId="0" borderId="1" xfId="0" applyFont="1" applyBorder="1" applyAlignment="1">
      <alignment horizontal="center" vertical="center"/>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7" fillId="0" borderId="2" xfId="0" applyFont="1" applyBorder="1" applyAlignment="1">
      <alignment horizontal="center" vertical="center"/>
    </xf>
    <xf numFmtId="0" fontId="14" fillId="0" borderId="4" xfId="0" applyFont="1" applyBorder="1" applyAlignment="1">
      <alignment horizontal="center" vertical="center" wrapText="1"/>
    </xf>
    <xf numFmtId="0" fontId="6" fillId="0" borderId="5" xfId="0" applyFont="1" applyBorder="1" applyAlignment="1">
      <alignment horizontal="center" vertical="center"/>
    </xf>
    <xf numFmtId="0" fontId="14" fillId="0" borderId="5" xfId="0" applyFont="1" applyBorder="1" applyAlignment="1">
      <alignment horizontal="center" vertical="center"/>
    </xf>
    <xf numFmtId="0" fontId="10" fillId="0" borderId="3" xfId="0" applyFont="1" applyBorder="1" applyAlignment="1">
      <alignment horizontal="left" vertical="center"/>
    </xf>
    <xf numFmtId="0" fontId="10" fillId="0" borderId="1" xfId="0" applyFont="1" applyBorder="1" applyAlignment="1">
      <alignment horizontal="left" vertical="center"/>
    </xf>
  </cellXfs>
  <cellStyles count="58">
    <cellStyle name="常规" xfId="0" builtinId="0"/>
    <cellStyle name="货币[0]" xfId="1" builtinId="7"/>
    <cellStyle name="20% - 强调文字颜色 3" xfId="2" builtinId="38"/>
    <cellStyle name="输入" xfId="3" builtinId="20"/>
    <cellStyle name="货币" xfId="4" builtinId="4"/>
    <cellStyle name="千位分隔[0]" xfId="5" builtinId="6"/>
    <cellStyle name="DateTimeStyle" xf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DateStyle" xfId="13"/>
    <cellStyle name="已访问的超链接" xfId="14" builtinId="9"/>
    <cellStyle name="注释" xfId="15" builtinId="10"/>
    <cellStyle name="60% - 强调文字颜色 2" xfId="16" builtinId="36"/>
    <cellStyle name="标题 4" xfId="17" builtinId="19"/>
    <cellStyle name="警告文本" xfId="18" builtinId="11"/>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PercentStyle" xfId="35"/>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强调文字颜色 4" xfId="43" builtinId="41"/>
    <cellStyle name="20% - 强调文字颜色 4" xfId="44" builtinId="42"/>
    <cellStyle name="40% - 强调文字颜色 4" xfId="45" builtinId="43"/>
    <cellStyle name="强调文字颜色 5" xfId="46" builtinId="45"/>
    <cellStyle name="40% - 强调文字颜色 5" xfId="47" builtinId="47"/>
    <cellStyle name="60% - 强调文字颜色 5" xfId="48" builtinId="48"/>
    <cellStyle name="强调文字颜色 6" xfId="49" builtinId="49"/>
    <cellStyle name="40% - 强调文字颜色 6" xfId="50" builtinId="51"/>
    <cellStyle name="60% - 强调文字颜色 6" xfId="51" builtinId="52"/>
    <cellStyle name="NumberStyle" xfId="52"/>
    <cellStyle name="TextStyle" xfId="53"/>
    <cellStyle name="MoneyStyle" xfId="54"/>
    <cellStyle name="TimeStyle" xfId="55"/>
    <cellStyle name="IntegralNumberStyle" xfId="56"/>
    <cellStyle name="Normal" xfId="5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22"/>
  <sheetViews>
    <sheetView showZeros="0" tabSelected="1" workbookViewId="0">
      <selection activeCell="B28" sqref="B28"/>
    </sheetView>
  </sheetViews>
  <sheetFormatPr defaultColWidth="8.85" defaultRowHeight="15" customHeight="1" outlineLevelCol="3"/>
  <cols>
    <col min="1" max="4" width="35.7083333333333" customWidth="1"/>
  </cols>
  <sheetData>
    <row r="1" ht="18.75" customHeight="1" spans="1:4">
      <c r="A1" s="1"/>
      <c r="B1" s="1"/>
      <c r="C1" s="1"/>
      <c r="D1" s="5" t="s">
        <v>0</v>
      </c>
    </row>
    <row r="2" ht="45" customHeight="1" spans="1:4">
      <c r="A2" s="3" t="s">
        <v>1</v>
      </c>
      <c r="B2" s="3"/>
      <c r="C2" s="3"/>
      <c r="D2" s="3"/>
    </row>
    <row r="3" ht="18.75" customHeight="1" spans="1:4">
      <c r="A3" s="4" t="str">
        <f>"单位名称："&amp;"元江哈尼族彝族傣族自治县民族中学"</f>
        <v>单位名称：元江哈尼族彝族傣族自治县民族中学</v>
      </c>
      <c r="B3" s="4"/>
      <c r="C3" s="62"/>
      <c r="D3" s="5" t="s">
        <v>2</v>
      </c>
    </row>
    <row r="4" ht="22.5" customHeight="1" spans="1:4">
      <c r="A4" s="7" t="s">
        <v>3</v>
      </c>
      <c r="B4" s="7"/>
      <c r="C4" s="7" t="s">
        <v>4</v>
      </c>
      <c r="D4" s="7"/>
    </row>
    <row r="5" ht="18.75" customHeight="1" spans="1:4">
      <c r="A5" s="7" t="s">
        <v>5</v>
      </c>
      <c r="B5" s="7" t="s">
        <v>6</v>
      </c>
      <c r="C5" s="7" t="s">
        <v>7</v>
      </c>
      <c r="D5" s="7" t="s">
        <v>6</v>
      </c>
    </row>
    <row r="6" ht="18.75" customHeight="1" spans="1:4">
      <c r="A6" s="7"/>
      <c r="B6" s="7"/>
      <c r="C6" s="7"/>
      <c r="D6" s="7"/>
    </row>
    <row r="7" ht="22.5" customHeight="1" spans="1:4">
      <c r="A7" s="14" t="s">
        <v>8</v>
      </c>
      <c r="B7" s="16">
        <v>26611778.79</v>
      </c>
      <c r="C7" s="14" t="str">
        <f>"一"&amp;"、"&amp;"教育支出"</f>
        <v>一、教育支出</v>
      </c>
      <c r="D7" s="16">
        <v>21971518.75</v>
      </c>
    </row>
    <row r="8" ht="22.5" customHeight="1" spans="1:4">
      <c r="A8" s="14" t="s">
        <v>9</v>
      </c>
      <c r="B8" s="16"/>
      <c r="C8" s="14" t="str">
        <f>"二"&amp;"、"&amp;"社会保障和就业支出"</f>
        <v>二、社会保障和就业支出</v>
      </c>
      <c r="D8" s="16">
        <v>3099337.84</v>
      </c>
    </row>
    <row r="9" ht="22.5" customHeight="1" spans="1:4">
      <c r="A9" s="14" t="s">
        <v>10</v>
      </c>
      <c r="B9" s="16"/>
      <c r="C9" s="14" t="str">
        <f>"三"&amp;"、"&amp;"卫生健康支出"</f>
        <v>三、卫生健康支出</v>
      </c>
      <c r="D9" s="16">
        <v>1500550.2</v>
      </c>
    </row>
    <row r="10" ht="22.5" customHeight="1" spans="1:4">
      <c r="A10" s="14" t="s">
        <v>11</v>
      </c>
      <c r="B10" s="16">
        <v>1334400</v>
      </c>
      <c r="C10" s="14" t="str">
        <f>"四"&amp;"、"&amp;"住房保障支出"</f>
        <v>四、住房保障支出</v>
      </c>
      <c r="D10" s="16">
        <v>1946772</v>
      </c>
    </row>
    <row r="11" ht="22.5" customHeight="1" spans="1:4">
      <c r="A11" s="14" t="s">
        <v>12</v>
      </c>
      <c r="B11" s="16">
        <v>572000</v>
      </c>
      <c r="C11" s="14"/>
      <c r="D11" s="16"/>
    </row>
    <row r="12" ht="22.5" customHeight="1" spans="1:4">
      <c r="A12" s="14" t="s">
        <v>13</v>
      </c>
      <c r="B12" s="16"/>
      <c r="C12" s="14"/>
      <c r="D12" s="16"/>
    </row>
    <row r="13" ht="22.5" customHeight="1" spans="1:4">
      <c r="A13" s="14" t="s">
        <v>14</v>
      </c>
      <c r="B13" s="16"/>
      <c r="C13" s="14"/>
      <c r="D13" s="16"/>
    </row>
    <row r="14" ht="22.5" customHeight="1" spans="1:4">
      <c r="A14" s="14" t="s">
        <v>15</v>
      </c>
      <c r="B14" s="16"/>
      <c r="C14" s="14"/>
      <c r="D14" s="16"/>
    </row>
    <row r="15" ht="22.5" customHeight="1" spans="1:4">
      <c r="A15" s="63" t="s">
        <v>16</v>
      </c>
      <c r="B15" s="16"/>
      <c r="C15" s="66"/>
      <c r="D15" s="16"/>
    </row>
    <row r="16" ht="22.5" customHeight="1" spans="1:4">
      <c r="A16" s="63" t="s">
        <v>17</v>
      </c>
      <c r="B16" s="16">
        <v>572000</v>
      </c>
      <c r="C16" s="66"/>
      <c r="D16" s="16"/>
    </row>
    <row r="17" ht="22.5" customHeight="1" spans="1:4">
      <c r="A17" s="63"/>
      <c r="B17" s="16"/>
      <c r="C17" s="66"/>
      <c r="D17" s="16"/>
    </row>
    <row r="18" ht="22.5" customHeight="1" spans="1:4">
      <c r="A18" s="64" t="s">
        <v>18</v>
      </c>
      <c r="B18" s="65">
        <v>28518178.79</v>
      </c>
      <c r="C18" s="66" t="s">
        <v>19</v>
      </c>
      <c r="D18" s="65">
        <v>28518178.79</v>
      </c>
    </row>
    <row r="19" ht="22.5" customHeight="1" spans="1:4">
      <c r="A19" s="73" t="s">
        <v>20</v>
      </c>
      <c r="B19" s="16"/>
      <c r="C19" s="74" t="s">
        <v>21</v>
      </c>
      <c r="D19" s="45"/>
    </row>
    <row r="20" ht="22.5" customHeight="1" spans="1:4">
      <c r="A20" s="63" t="s">
        <v>22</v>
      </c>
      <c r="B20" s="65"/>
      <c r="C20" s="63" t="s">
        <v>22</v>
      </c>
      <c r="D20" s="65"/>
    </row>
    <row r="21" ht="22.5" customHeight="1" spans="1:4">
      <c r="A21" s="63" t="s">
        <v>23</v>
      </c>
      <c r="B21" s="65"/>
      <c r="C21" s="63" t="s">
        <v>24</v>
      </c>
      <c r="D21" s="65"/>
    </row>
    <row r="22" ht="22.5" customHeight="1" spans="1:4">
      <c r="A22" s="64" t="s">
        <v>25</v>
      </c>
      <c r="B22" s="65">
        <v>28518178.79</v>
      </c>
      <c r="C22" s="66" t="s">
        <v>26</v>
      </c>
      <c r="D22" s="65">
        <v>28518178.79</v>
      </c>
    </row>
  </sheetData>
  <mergeCells count="8">
    <mergeCell ref="A2:D2"/>
    <mergeCell ref="A3:B3"/>
    <mergeCell ref="A4:B4"/>
    <mergeCell ref="C4:D4"/>
    <mergeCell ref="A5:A6"/>
    <mergeCell ref="B5:B6"/>
    <mergeCell ref="C5:C6"/>
    <mergeCell ref="D5:D6"/>
  </mergeCells>
  <pageMargins left="0.75" right="0.75" top="1" bottom="1" header="0.5" footer="0.5"/>
  <pageSetup paperSize="1" scale="86" pageOrder="overThenDown"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10"/>
  <sheetViews>
    <sheetView showZeros="0" workbookViewId="0">
      <selection activeCell="A7" sqref="A7:F7"/>
    </sheetView>
  </sheetViews>
  <sheetFormatPr defaultColWidth="8.85" defaultRowHeight="15" customHeight="1" outlineLevelCol="5"/>
  <cols>
    <col min="1" max="1" width="28.575" customWidth="1"/>
    <col min="2" max="2" width="17.1416666666667" customWidth="1"/>
    <col min="3" max="3" width="28.575" customWidth="1"/>
    <col min="4" max="6" width="21.425" customWidth="1"/>
  </cols>
  <sheetData>
    <row r="1" ht="18.75" customHeight="1" spans="1:6">
      <c r="A1" s="1"/>
      <c r="B1" s="1"/>
      <c r="C1" s="1"/>
      <c r="D1" s="1"/>
      <c r="E1" s="1"/>
      <c r="F1" s="40" t="s">
        <v>338</v>
      </c>
    </row>
    <row r="2" ht="37.5" customHeight="1" spans="1:6">
      <c r="A2" s="3" t="s">
        <v>339</v>
      </c>
      <c r="B2" s="3"/>
      <c r="C2" s="3"/>
      <c r="D2" s="3"/>
      <c r="E2" s="3"/>
      <c r="F2" s="3"/>
    </row>
    <row r="3" ht="18.75" customHeight="1" spans="1:6">
      <c r="A3" s="41" t="str">
        <f>"单位名称："&amp;"元江哈尼族彝族傣族自治县民族中学"</f>
        <v>单位名称：元江哈尼族彝族傣族自治县民族中学</v>
      </c>
      <c r="B3" s="41"/>
      <c r="C3" s="41"/>
      <c r="D3" s="42"/>
      <c r="E3" s="42"/>
      <c r="F3" s="43" t="s">
        <v>29</v>
      </c>
    </row>
    <row r="4" ht="18.75" customHeight="1" spans="1:6">
      <c r="A4" s="12" t="s">
        <v>133</v>
      </c>
      <c r="B4" s="12" t="s">
        <v>59</v>
      </c>
      <c r="C4" s="12" t="s">
        <v>60</v>
      </c>
      <c r="D4" s="28" t="s">
        <v>340</v>
      </c>
      <c r="E4" s="28"/>
      <c r="F4" s="28"/>
    </row>
    <row r="5" ht="18.75" customHeight="1" spans="1:6">
      <c r="A5" s="12" t="s">
        <v>59</v>
      </c>
      <c r="B5" s="12" t="s">
        <v>59</v>
      </c>
      <c r="C5" s="12" t="s">
        <v>60</v>
      </c>
      <c r="D5" s="28" t="s">
        <v>34</v>
      </c>
      <c r="E5" s="28" t="s">
        <v>63</v>
      </c>
      <c r="F5" s="28" t="s">
        <v>64</v>
      </c>
    </row>
    <row r="6" ht="18.75" customHeight="1" spans="1:6">
      <c r="A6" s="13" t="s">
        <v>46</v>
      </c>
      <c r="B6" s="13"/>
      <c r="C6" s="13" t="s">
        <v>47</v>
      </c>
      <c r="D6" s="13" t="s">
        <v>49</v>
      </c>
      <c r="E6" s="13" t="s">
        <v>50</v>
      </c>
      <c r="F6" s="13" t="s">
        <v>51</v>
      </c>
    </row>
    <row r="7" ht="20.25" customHeight="1" spans="1:6">
      <c r="A7" s="15"/>
      <c r="B7" s="15"/>
      <c r="C7" s="15"/>
      <c r="D7" s="16"/>
      <c r="E7" s="16"/>
      <c r="F7" s="16"/>
    </row>
    <row r="8" ht="20.25" customHeight="1" spans="1:6">
      <c r="A8" s="44" t="s">
        <v>105</v>
      </c>
      <c r="B8" s="44"/>
      <c r="C8" s="44"/>
      <c r="D8" s="45"/>
      <c r="E8" s="45"/>
      <c r="F8" s="45"/>
    </row>
    <row r="10" customHeight="1" spans="1:1">
      <c r="A10" t="s">
        <v>341</v>
      </c>
    </row>
  </sheetData>
  <mergeCells count="7">
    <mergeCell ref="A2:F2"/>
    <mergeCell ref="A3:C3"/>
    <mergeCell ref="D4:F4"/>
    <mergeCell ref="A8:C8"/>
    <mergeCell ref="A4:A5"/>
    <mergeCell ref="B4:B5"/>
    <mergeCell ref="C4:C5"/>
  </mergeCells>
  <pageMargins left="0.75" right="0.75" top="1" bottom="1" header="0.5" footer="0.5"/>
  <pageSetup paperSize="1" scale="89" pageOrder="overThenDown"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Q23"/>
  <sheetViews>
    <sheetView showZeros="0" workbookViewId="0">
      <selection activeCell="A1" sqref="A1:M1"/>
    </sheetView>
  </sheetViews>
  <sheetFormatPr defaultColWidth="8.85" defaultRowHeight="15" customHeight="1"/>
  <cols>
    <col min="1" max="1" width="32.9916666666667" customWidth="1"/>
    <col min="2" max="2" width="31.2833333333333" customWidth="1"/>
    <col min="3" max="3" width="31.4166666666667" customWidth="1"/>
    <col min="4" max="4" width="11.4166666666667" customWidth="1"/>
    <col min="5" max="7" width="16.2833333333333" customWidth="1"/>
    <col min="8" max="11" width="16.4166666666667" customWidth="1"/>
    <col min="12" max="17" width="16.2833333333333" customWidth="1"/>
  </cols>
  <sheetData>
    <row r="1" customHeight="1" spans="1:17">
      <c r="A1" s="34"/>
      <c r="B1" s="34"/>
      <c r="C1" s="34"/>
      <c r="D1" s="34"/>
      <c r="E1" s="34"/>
      <c r="F1" s="34"/>
      <c r="G1" s="34"/>
      <c r="H1" s="34"/>
      <c r="I1" s="34"/>
      <c r="J1" s="34"/>
      <c r="K1" s="34"/>
      <c r="L1" s="34"/>
      <c r="M1" s="34"/>
      <c r="N1" s="34"/>
      <c r="O1" s="34"/>
      <c r="P1" s="34"/>
      <c r="Q1" s="19" t="s">
        <v>342</v>
      </c>
    </row>
    <row r="2" ht="45" customHeight="1" spans="1:17">
      <c r="A2" s="29" t="s">
        <v>343</v>
      </c>
      <c r="B2" s="29"/>
      <c r="C2" s="29"/>
      <c r="D2" s="29"/>
      <c r="E2" s="29"/>
      <c r="F2" s="29"/>
      <c r="G2" s="29"/>
      <c r="H2" s="29"/>
      <c r="I2" s="29"/>
      <c r="J2" s="29"/>
      <c r="K2" s="29"/>
      <c r="L2" s="29"/>
      <c r="M2" s="29"/>
      <c r="N2" s="38"/>
      <c r="O2" s="38"/>
      <c r="P2" s="38"/>
      <c r="Q2" s="38"/>
    </row>
    <row r="3" ht="20.25" customHeight="1" spans="1:17">
      <c r="A3" s="18" t="str">
        <f>"单位名称："&amp;"元江哈尼族彝族傣族自治县民族中学"</f>
        <v>单位名称：元江哈尼族彝族傣族自治县民族中学</v>
      </c>
      <c r="B3" s="18"/>
      <c r="C3" s="18"/>
      <c r="D3" s="18"/>
      <c r="E3" s="18"/>
      <c r="F3" s="18"/>
      <c r="G3" s="18"/>
      <c r="H3" s="18"/>
      <c r="I3" s="18"/>
      <c r="J3" s="18"/>
      <c r="K3" s="18"/>
      <c r="L3" s="18"/>
      <c r="M3" s="18"/>
      <c r="N3" s="18"/>
      <c r="O3" s="18"/>
      <c r="P3" s="18"/>
      <c r="Q3" s="19" t="s">
        <v>29</v>
      </c>
    </row>
    <row r="4" ht="20.25" customHeight="1" spans="1:17">
      <c r="A4" s="21" t="s">
        <v>344</v>
      </c>
      <c r="B4" s="21" t="s">
        <v>345</v>
      </c>
      <c r="C4" s="21" t="s">
        <v>346</v>
      </c>
      <c r="D4" s="21" t="s">
        <v>347</v>
      </c>
      <c r="E4" s="21" t="s">
        <v>348</v>
      </c>
      <c r="F4" s="21" t="s">
        <v>349</v>
      </c>
      <c r="G4" s="21" t="s">
        <v>140</v>
      </c>
      <c r="H4" s="21"/>
      <c r="I4" s="21"/>
      <c r="J4" s="21"/>
      <c r="K4" s="21"/>
      <c r="L4" s="21"/>
      <c r="M4" s="21"/>
      <c r="N4" s="21"/>
      <c r="O4" s="21"/>
      <c r="P4" s="21"/>
      <c r="Q4" s="21"/>
    </row>
    <row r="5" ht="20.25" customHeight="1" spans="1:17">
      <c r="A5" s="21" t="s">
        <v>350</v>
      </c>
      <c r="B5" s="21" t="s">
        <v>345</v>
      </c>
      <c r="C5" s="21" t="s">
        <v>346</v>
      </c>
      <c r="D5" s="21" t="s">
        <v>347</v>
      </c>
      <c r="E5" s="21" t="s">
        <v>348</v>
      </c>
      <c r="F5" s="21" t="s">
        <v>349</v>
      </c>
      <c r="G5" s="21" t="s">
        <v>32</v>
      </c>
      <c r="H5" s="21" t="s">
        <v>35</v>
      </c>
      <c r="I5" s="21" t="s">
        <v>351</v>
      </c>
      <c r="J5" s="21" t="s">
        <v>352</v>
      </c>
      <c r="K5" s="21" t="s">
        <v>38</v>
      </c>
      <c r="L5" s="21" t="s">
        <v>353</v>
      </c>
      <c r="M5" s="21" t="s">
        <v>62</v>
      </c>
      <c r="N5" s="21"/>
      <c r="O5" s="21"/>
      <c r="P5" s="21"/>
      <c r="Q5" s="21"/>
    </row>
    <row r="6" ht="32.4" customHeight="1" spans="1:17">
      <c r="A6" s="21"/>
      <c r="B6" s="21"/>
      <c r="C6" s="21"/>
      <c r="D6" s="21"/>
      <c r="E6" s="21"/>
      <c r="F6" s="21"/>
      <c r="G6" s="21"/>
      <c r="H6" s="21" t="s">
        <v>34</v>
      </c>
      <c r="I6" s="21"/>
      <c r="J6" s="21"/>
      <c r="K6" s="21"/>
      <c r="L6" s="21" t="s">
        <v>34</v>
      </c>
      <c r="M6" s="21" t="s">
        <v>41</v>
      </c>
      <c r="N6" s="21" t="s">
        <v>42</v>
      </c>
      <c r="O6" s="39" t="s">
        <v>43</v>
      </c>
      <c r="P6" s="39" t="s">
        <v>44</v>
      </c>
      <c r="Q6" s="39" t="s">
        <v>45</v>
      </c>
    </row>
    <row r="7" ht="20.25" customHeight="1" spans="1:17">
      <c r="A7" s="31">
        <v>1</v>
      </c>
      <c r="B7" s="31">
        <v>2</v>
      </c>
      <c r="C7" s="31">
        <v>3</v>
      </c>
      <c r="D7" s="31">
        <v>4</v>
      </c>
      <c r="E7" s="31">
        <v>5</v>
      </c>
      <c r="F7" s="31">
        <v>6</v>
      </c>
      <c r="G7" s="31">
        <v>7</v>
      </c>
      <c r="H7" s="31">
        <v>8</v>
      </c>
      <c r="I7" s="31">
        <v>9</v>
      </c>
      <c r="J7" s="31">
        <v>10</v>
      </c>
      <c r="K7" s="31">
        <v>11</v>
      </c>
      <c r="L7" s="31">
        <v>12</v>
      </c>
      <c r="M7" s="31">
        <v>13</v>
      </c>
      <c r="N7" s="31">
        <v>14</v>
      </c>
      <c r="O7" s="31">
        <v>15</v>
      </c>
      <c r="P7" s="31">
        <v>16</v>
      </c>
      <c r="Q7" s="31">
        <v>17</v>
      </c>
    </row>
    <row r="8" ht="20.25" customHeight="1" spans="1:17">
      <c r="A8" s="35" t="s">
        <v>224</v>
      </c>
      <c r="B8" s="22"/>
      <c r="C8" s="22"/>
      <c r="D8" s="36"/>
      <c r="E8" s="36"/>
      <c r="F8" s="36">
        <v>19950</v>
      </c>
      <c r="G8" s="36">
        <v>19950</v>
      </c>
      <c r="H8" s="36"/>
      <c r="I8" s="36"/>
      <c r="J8" s="32"/>
      <c r="K8" s="32"/>
      <c r="L8" s="36">
        <v>19950</v>
      </c>
      <c r="M8" s="36"/>
      <c r="N8" s="36"/>
      <c r="O8" s="36"/>
      <c r="P8" s="36"/>
      <c r="Q8" s="36">
        <v>19950</v>
      </c>
    </row>
    <row r="9" ht="20.25" customHeight="1" spans="1:17">
      <c r="A9" s="22"/>
      <c r="B9" s="22" t="s">
        <v>354</v>
      </c>
      <c r="C9" s="22" t="str">
        <f>"A02021003"&amp;"  "&amp;"A4黑白打印机"</f>
        <v>A02021003  A4黑白打印机</v>
      </c>
      <c r="D9" s="37" t="s">
        <v>355</v>
      </c>
      <c r="E9" s="23">
        <v>7</v>
      </c>
      <c r="F9" s="36">
        <v>19950</v>
      </c>
      <c r="G9" s="36">
        <v>19950</v>
      </c>
      <c r="H9" s="32"/>
      <c r="I9" s="32"/>
      <c r="J9" s="32"/>
      <c r="K9" s="32"/>
      <c r="L9" s="36">
        <v>19950</v>
      </c>
      <c r="M9" s="36"/>
      <c r="N9" s="36"/>
      <c r="O9" s="36"/>
      <c r="P9" s="36"/>
      <c r="Q9" s="36">
        <v>19950</v>
      </c>
    </row>
    <row r="10" ht="20.25" customHeight="1" spans="1:17">
      <c r="A10" s="35" t="s">
        <v>205</v>
      </c>
      <c r="B10" s="22"/>
      <c r="C10" s="22"/>
      <c r="D10" s="22"/>
      <c r="E10" s="22"/>
      <c r="F10" s="36">
        <v>124800</v>
      </c>
      <c r="G10" s="36">
        <v>124800</v>
      </c>
      <c r="H10" s="36"/>
      <c r="I10" s="36"/>
      <c r="J10" s="32"/>
      <c r="K10" s="32">
        <v>124800</v>
      </c>
      <c r="L10" s="36"/>
      <c r="M10" s="36"/>
      <c r="N10" s="36"/>
      <c r="O10" s="36"/>
      <c r="P10" s="36"/>
      <c r="Q10" s="36"/>
    </row>
    <row r="11" ht="20.25" customHeight="1" spans="1:17">
      <c r="A11" s="22"/>
      <c r="B11" s="22" t="s">
        <v>356</v>
      </c>
      <c r="C11" s="22" t="str">
        <f>"A05040101"&amp;"  "&amp;"复印纸"</f>
        <v>A05040101  复印纸</v>
      </c>
      <c r="D11" s="37" t="s">
        <v>357</v>
      </c>
      <c r="E11" s="23">
        <v>23</v>
      </c>
      <c r="F11" s="36">
        <v>4140</v>
      </c>
      <c r="G11" s="36">
        <v>4140</v>
      </c>
      <c r="H11" s="32"/>
      <c r="I11" s="32"/>
      <c r="J11" s="32"/>
      <c r="K11" s="32">
        <v>4140</v>
      </c>
      <c r="L11" s="36"/>
      <c r="M11" s="36"/>
      <c r="N11" s="36"/>
      <c r="O11" s="36"/>
      <c r="P11" s="36"/>
      <c r="Q11" s="36"/>
    </row>
    <row r="12" ht="20.25" customHeight="1" spans="1:17">
      <c r="A12" s="22"/>
      <c r="B12" s="22" t="s">
        <v>358</v>
      </c>
      <c r="C12" s="22" t="str">
        <f>"A05040101"&amp;"  "&amp;"复印纸"</f>
        <v>A05040101  复印纸</v>
      </c>
      <c r="D12" s="37" t="s">
        <v>357</v>
      </c>
      <c r="E12" s="23">
        <v>1</v>
      </c>
      <c r="F12" s="36">
        <v>160</v>
      </c>
      <c r="G12" s="36">
        <v>160</v>
      </c>
      <c r="H12" s="32"/>
      <c r="I12" s="32"/>
      <c r="J12" s="32"/>
      <c r="K12" s="32">
        <v>160</v>
      </c>
      <c r="L12" s="36"/>
      <c r="M12" s="36"/>
      <c r="N12" s="36"/>
      <c r="O12" s="36"/>
      <c r="P12" s="36"/>
      <c r="Q12" s="36"/>
    </row>
    <row r="13" ht="20.25" customHeight="1" spans="1:17">
      <c r="A13" s="22"/>
      <c r="B13" s="22" t="s">
        <v>359</v>
      </c>
      <c r="C13" s="22" t="str">
        <f>"A02020800"&amp;"  "&amp;"触控一体机"</f>
        <v>A02020800  触控一体机</v>
      </c>
      <c r="D13" s="37" t="s">
        <v>355</v>
      </c>
      <c r="E13" s="23">
        <v>3</v>
      </c>
      <c r="F13" s="36">
        <v>105000</v>
      </c>
      <c r="G13" s="36">
        <v>105000</v>
      </c>
      <c r="H13" s="32"/>
      <c r="I13" s="32"/>
      <c r="J13" s="32"/>
      <c r="K13" s="32">
        <v>105000</v>
      </c>
      <c r="L13" s="36"/>
      <c r="M13" s="36"/>
      <c r="N13" s="36"/>
      <c r="O13" s="36"/>
      <c r="P13" s="36"/>
      <c r="Q13" s="36"/>
    </row>
    <row r="14" ht="20.25" customHeight="1" spans="1:17">
      <c r="A14" s="22"/>
      <c r="B14" s="22" t="s">
        <v>360</v>
      </c>
      <c r="C14" s="22" t="str">
        <f>"A02021004"&amp;"  "&amp;"A4彩色打印机"</f>
        <v>A02021004  A4彩色打印机</v>
      </c>
      <c r="D14" s="37" t="s">
        <v>355</v>
      </c>
      <c r="E14" s="23">
        <v>1</v>
      </c>
      <c r="F14" s="36">
        <v>8000</v>
      </c>
      <c r="G14" s="36">
        <v>8000</v>
      </c>
      <c r="H14" s="32"/>
      <c r="I14" s="32"/>
      <c r="J14" s="32"/>
      <c r="K14" s="32">
        <v>8000</v>
      </c>
      <c r="L14" s="36"/>
      <c r="M14" s="36"/>
      <c r="N14" s="36"/>
      <c r="O14" s="36"/>
      <c r="P14" s="36"/>
      <c r="Q14" s="36"/>
    </row>
    <row r="15" ht="20.25" customHeight="1" spans="1:17">
      <c r="A15" s="22"/>
      <c r="B15" s="22" t="s">
        <v>361</v>
      </c>
      <c r="C15" s="22" t="str">
        <f>"A02020400"&amp;"  "&amp;"多功能一体机"</f>
        <v>A02020400  多功能一体机</v>
      </c>
      <c r="D15" s="37" t="s">
        <v>355</v>
      </c>
      <c r="E15" s="23">
        <v>3</v>
      </c>
      <c r="F15" s="36">
        <v>7500</v>
      </c>
      <c r="G15" s="36">
        <v>7500</v>
      </c>
      <c r="H15" s="32"/>
      <c r="I15" s="32"/>
      <c r="J15" s="32"/>
      <c r="K15" s="32">
        <v>7500</v>
      </c>
      <c r="L15" s="36"/>
      <c r="M15" s="36"/>
      <c r="N15" s="36"/>
      <c r="O15" s="36"/>
      <c r="P15" s="36"/>
      <c r="Q15" s="36"/>
    </row>
    <row r="16" ht="20.25" customHeight="1" spans="1:17">
      <c r="A16" s="35" t="s">
        <v>231</v>
      </c>
      <c r="B16" s="22"/>
      <c r="C16" s="22"/>
      <c r="D16" s="22"/>
      <c r="E16" s="22"/>
      <c r="F16" s="36">
        <v>108220</v>
      </c>
      <c r="G16" s="36">
        <v>108220</v>
      </c>
      <c r="H16" s="36">
        <v>108220</v>
      </c>
      <c r="I16" s="36"/>
      <c r="J16" s="32"/>
      <c r="K16" s="32"/>
      <c r="L16" s="36"/>
      <c r="M16" s="36"/>
      <c r="N16" s="36"/>
      <c r="O16" s="36"/>
      <c r="P16" s="36"/>
      <c r="Q16" s="36"/>
    </row>
    <row r="17" ht="20.25" customHeight="1" spans="1:17">
      <c r="A17" s="22"/>
      <c r="B17" s="22" t="s">
        <v>356</v>
      </c>
      <c r="C17" s="22" t="str">
        <f>"A05040101"&amp;"  "&amp;"复印纸"</f>
        <v>A05040101  复印纸</v>
      </c>
      <c r="D17" s="37" t="s">
        <v>357</v>
      </c>
      <c r="E17" s="23">
        <v>29</v>
      </c>
      <c r="F17" s="36">
        <v>5220</v>
      </c>
      <c r="G17" s="36">
        <v>5220</v>
      </c>
      <c r="H17" s="32">
        <v>5220</v>
      </c>
      <c r="I17" s="32"/>
      <c r="J17" s="32"/>
      <c r="K17" s="32"/>
      <c r="L17" s="36"/>
      <c r="M17" s="36"/>
      <c r="N17" s="36"/>
      <c r="O17" s="36"/>
      <c r="P17" s="36"/>
      <c r="Q17" s="36"/>
    </row>
    <row r="18" ht="20.25" customHeight="1" spans="1:17">
      <c r="A18" s="22"/>
      <c r="B18" s="22" t="s">
        <v>362</v>
      </c>
      <c r="C18" s="22" t="str">
        <f>"A02061804"&amp;"  "&amp;"空调机"</f>
        <v>A02061804  空调机</v>
      </c>
      <c r="D18" s="37" t="s">
        <v>355</v>
      </c>
      <c r="E18" s="23">
        <v>4</v>
      </c>
      <c r="F18" s="36">
        <v>40000</v>
      </c>
      <c r="G18" s="36">
        <v>40000</v>
      </c>
      <c r="H18" s="32">
        <v>40000</v>
      </c>
      <c r="I18" s="32"/>
      <c r="J18" s="32"/>
      <c r="K18" s="32"/>
      <c r="L18" s="36"/>
      <c r="M18" s="36"/>
      <c r="N18" s="36"/>
      <c r="O18" s="36"/>
      <c r="P18" s="36"/>
      <c r="Q18" s="36"/>
    </row>
    <row r="19" ht="20.25" customHeight="1" spans="1:17">
      <c r="A19" s="22"/>
      <c r="B19" s="22" t="s">
        <v>363</v>
      </c>
      <c r="C19" s="22" t="str">
        <f>"A02021103"&amp;"  "&amp;"LED显示屏"</f>
        <v>A02021103  LED显示屏</v>
      </c>
      <c r="D19" s="37" t="s">
        <v>355</v>
      </c>
      <c r="E19" s="23">
        <v>1</v>
      </c>
      <c r="F19" s="36">
        <v>20000</v>
      </c>
      <c r="G19" s="36">
        <v>20000</v>
      </c>
      <c r="H19" s="32">
        <v>20000</v>
      </c>
      <c r="I19" s="32"/>
      <c r="J19" s="32"/>
      <c r="K19" s="32"/>
      <c r="L19" s="36"/>
      <c r="M19" s="36"/>
      <c r="N19" s="36"/>
      <c r="O19" s="36"/>
      <c r="P19" s="36"/>
      <c r="Q19" s="36"/>
    </row>
    <row r="20" ht="20.25" customHeight="1" spans="1:17">
      <c r="A20" s="22"/>
      <c r="B20" s="22" t="s">
        <v>359</v>
      </c>
      <c r="C20" s="22" t="str">
        <f>"A02020800"&amp;"  "&amp;"触控一体机"</f>
        <v>A02020800  触控一体机</v>
      </c>
      <c r="D20" s="37" t="s">
        <v>355</v>
      </c>
      <c r="E20" s="23">
        <v>1</v>
      </c>
      <c r="F20" s="36">
        <v>35000</v>
      </c>
      <c r="G20" s="36">
        <v>35000</v>
      </c>
      <c r="H20" s="32">
        <v>35000</v>
      </c>
      <c r="I20" s="32"/>
      <c r="J20" s="32"/>
      <c r="K20" s="32"/>
      <c r="L20" s="36"/>
      <c r="M20" s="36"/>
      <c r="N20" s="36"/>
      <c r="O20" s="36"/>
      <c r="P20" s="36"/>
      <c r="Q20" s="36"/>
    </row>
    <row r="21" ht="20.25" customHeight="1" spans="1:17">
      <c r="A21" s="22"/>
      <c r="B21" s="22" t="s">
        <v>364</v>
      </c>
      <c r="C21" s="22" t="str">
        <f>"A05010301"&amp;"  "&amp;"办公椅"</f>
        <v>A05010301  办公椅</v>
      </c>
      <c r="D21" s="37" t="s">
        <v>365</v>
      </c>
      <c r="E21" s="23">
        <v>4</v>
      </c>
      <c r="F21" s="36">
        <v>3200</v>
      </c>
      <c r="G21" s="36">
        <v>3200</v>
      </c>
      <c r="H21" s="32">
        <v>3200</v>
      </c>
      <c r="I21" s="32"/>
      <c r="J21" s="32"/>
      <c r="K21" s="32"/>
      <c r="L21" s="36"/>
      <c r="M21" s="36"/>
      <c r="N21" s="36"/>
      <c r="O21" s="36"/>
      <c r="P21" s="36"/>
      <c r="Q21" s="36"/>
    </row>
    <row r="22" ht="20.25" customHeight="1" spans="1:17">
      <c r="A22" s="22"/>
      <c r="B22" s="22" t="s">
        <v>366</v>
      </c>
      <c r="C22" s="22" t="str">
        <f>"A05010201"&amp;"  "&amp;"办公桌"</f>
        <v>A05010201  办公桌</v>
      </c>
      <c r="D22" s="37" t="s">
        <v>367</v>
      </c>
      <c r="E22" s="23">
        <v>4</v>
      </c>
      <c r="F22" s="36">
        <v>4800</v>
      </c>
      <c r="G22" s="36">
        <v>4800</v>
      </c>
      <c r="H22" s="32">
        <v>4800</v>
      </c>
      <c r="I22" s="32"/>
      <c r="J22" s="32"/>
      <c r="K22" s="32"/>
      <c r="L22" s="36"/>
      <c r="M22" s="36"/>
      <c r="N22" s="36"/>
      <c r="O22" s="36"/>
      <c r="P22" s="36"/>
      <c r="Q22" s="36"/>
    </row>
    <row r="23" ht="20.25" customHeight="1" spans="1:17">
      <c r="A23" s="23" t="s">
        <v>32</v>
      </c>
      <c r="B23" s="23"/>
      <c r="C23" s="23"/>
      <c r="D23" s="37"/>
      <c r="E23" s="37"/>
      <c r="F23" s="36">
        <v>252970</v>
      </c>
      <c r="G23" s="36">
        <v>252970</v>
      </c>
      <c r="H23" s="36">
        <v>108220</v>
      </c>
      <c r="I23" s="36"/>
      <c r="J23" s="36"/>
      <c r="K23" s="36">
        <v>124800</v>
      </c>
      <c r="L23" s="36">
        <v>19950</v>
      </c>
      <c r="M23" s="36"/>
      <c r="N23" s="36"/>
      <c r="O23" s="36"/>
      <c r="P23" s="36"/>
      <c r="Q23" s="36">
        <v>19950</v>
      </c>
    </row>
  </sheetData>
  <mergeCells count="17">
    <mergeCell ref="A1:M1"/>
    <mergeCell ref="A2:Q2"/>
    <mergeCell ref="A3:M3"/>
    <mergeCell ref="G4:Q4"/>
    <mergeCell ref="L5:Q5"/>
    <mergeCell ref="A23:E23"/>
    <mergeCell ref="A4:A6"/>
    <mergeCell ref="B4:B6"/>
    <mergeCell ref="C4:C6"/>
    <mergeCell ref="D4:D6"/>
    <mergeCell ref="E4:E6"/>
    <mergeCell ref="F4:F6"/>
    <mergeCell ref="G5:G6"/>
    <mergeCell ref="H5:H6"/>
    <mergeCell ref="I5:I6"/>
    <mergeCell ref="J5:J6"/>
    <mergeCell ref="K5:K6"/>
  </mergeCells>
  <pageMargins left="0.75" right="0.75" top="1" bottom="1" header="0.5" footer="0.5"/>
  <pageSetup paperSize="1" scale="38" pageOrder="overThenDown"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N10"/>
  <sheetViews>
    <sheetView showZeros="0" workbookViewId="0">
      <selection activeCell="M25" sqref="M25"/>
    </sheetView>
  </sheetViews>
  <sheetFormatPr defaultColWidth="8.85" defaultRowHeight="15" customHeight="1"/>
  <cols>
    <col min="1" max="1" width="35.1333333333333" customWidth="1"/>
    <col min="2" max="14" width="11" customWidth="1"/>
  </cols>
  <sheetData>
    <row r="1" customHeight="1" spans="1:14">
      <c r="A1" s="19"/>
      <c r="B1" s="19"/>
      <c r="C1" s="19"/>
      <c r="D1" s="19"/>
      <c r="E1" s="19"/>
      <c r="F1" s="19"/>
      <c r="G1" s="19"/>
      <c r="H1" s="19"/>
      <c r="I1" s="19"/>
      <c r="J1" s="19"/>
      <c r="K1" s="19"/>
      <c r="L1" s="19"/>
      <c r="M1" s="19"/>
      <c r="N1" s="19" t="s">
        <v>368</v>
      </c>
    </row>
    <row r="2" ht="45" customHeight="1" spans="1:14">
      <c r="A2" s="29" t="s">
        <v>369</v>
      </c>
      <c r="B2" s="29"/>
      <c r="C2" s="29"/>
      <c r="D2" s="29"/>
      <c r="E2" s="29"/>
      <c r="F2" s="29"/>
      <c r="G2" s="29"/>
      <c r="H2" s="29"/>
      <c r="I2" s="29"/>
      <c r="J2" s="29"/>
      <c r="K2" s="29"/>
      <c r="L2" s="29"/>
      <c r="M2" s="29"/>
      <c r="N2" s="29"/>
    </row>
    <row r="3" ht="20.25" customHeight="1" spans="1:14">
      <c r="A3" s="18" t="str">
        <f>"单位名称："&amp;"元江哈尼族彝族傣族自治县民族中学"</f>
        <v>单位名称：元江哈尼族彝族傣族自治县民族中学</v>
      </c>
      <c r="B3" s="18"/>
      <c r="C3" s="18"/>
      <c r="D3" s="18"/>
      <c r="E3" s="18"/>
      <c r="F3" s="18"/>
      <c r="G3" s="18"/>
      <c r="H3" s="18"/>
      <c r="I3" s="19"/>
      <c r="J3" s="19"/>
      <c r="K3" s="19"/>
      <c r="L3" s="19"/>
      <c r="M3" s="19"/>
      <c r="N3" s="19" t="s">
        <v>29</v>
      </c>
    </row>
    <row r="4" ht="27.15" customHeight="1" spans="1:14">
      <c r="A4" s="30" t="s">
        <v>344</v>
      </c>
      <c r="B4" s="30" t="s">
        <v>370</v>
      </c>
      <c r="C4" s="30" t="s">
        <v>371</v>
      </c>
      <c r="D4" s="30" t="s">
        <v>140</v>
      </c>
      <c r="E4" s="30"/>
      <c r="F4" s="30"/>
      <c r="G4" s="30"/>
      <c r="H4" s="30"/>
      <c r="I4" s="30"/>
      <c r="J4" s="30"/>
      <c r="K4" s="30"/>
      <c r="L4" s="30"/>
      <c r="M4" s="30"/>
      <c r="N4" s="30"/>
    </row>
    <row r="5" ht="23.4" customHeight="1" spans="1:14">
      <c r="A5" s="30" t="s">
        <v>350</v>
      </c>
      <c r="B5" s="30"/>
      <c r="C5" s="30" t="s">
        <v>372</v>
      </c>
      <c r="D5" s="30" t="s">
        <v>32</v>
      </c>
      <c r="E5" s="30" t="s">
        <v>35</v>
      </c>
      <c r="F5" s="30" t="s">
        <v>351</v>
      </c>
      <c r="G5" s="30" t="s">
        <v>352</v>
      </c>
      <c r="H5" s="30" t="s">
        <v>38</v>
      </c>
      <c r="I5" s="30" t="s">
        <v>353</v>
      </c>
      <c r="J5" s="30"/>
      <c r="K5" s="30"/>
      <c r="L5" s="30"/>
      <c r="M5" s="30"/>
      <c r="N5" s="30"/>
    </row>
    <row r="6" ht="28.65" customHeight="1" spans="1:14">
      <c r="A6" s="30"/>
      <c r="B6" s="30"/>
      <c r="C6" s="30"/>
      <c r="D6" s="30"/>
      <c r="E6" s="30" t="s">
        <v>34</v>
      </c>
      <c r="F6" s="30"/>
      <c r="G6" s="30"/>
      <c r="H6" s="30"/>
      <c r="I6" s="30" t="s">
        <v>34</v>
      </c>
      <c r="J6" s="30" t="s">
        <v>41</v>
      </c>
      <c r="K6" s="30" t="s">
        <v>42</v>
      </c>
      <c r="L6" s="33" t="s">
        <v>43</v>
      </c>
      <c r="M6" s="33" t="s">
        <v>44</v>
      </c>
      <c r="N6" s="33" t="s">
        <v>45</v>
      </c>
    </row>
    <row r="7" ht="20.25" customHeight="1" spans="1:14">
      <c r="A7" s="31">
        <v>1</v>
      </c>
      <c r="B7" s="31">
        <v>2</v>
      </c>
      <c r="C7" s="31">
        <v>3</v>
      </c>
      <c r="D7" s="31">
        <v>4</v>
      </c>
      <c r="E7" s="31">
        <v>5</v>
      </c>
      <c r="F7" s="31">
        <v>6</v>
      </c>
      <c r="G7" s="31">
        <v>7</v>
      </c>
      <c r="H7" s="31">
        <v>8</v>
      </c>
      <c r="I7" s="31">
        <v>9</v>
      </c>
      <c r="J7" s="31">
        <v>10</v>
      </c>
      <c r="K7" s="31">
        <v>11</v>
      </c>
      <c r="L7" s="31">
        <v>12</v>
      </c>
      <c r="M7" s="31">
        <v>13</v>
      </c>
      <c r="N7" s="31">
        <v>14</v>
      </c>
    </row>
    <row r="8" ht="20.25" customHeight="1" spans="1:14">
      <c r="A8" s="22"/>
      <c r="B8" s="22"/>
      <c r="C8" s="22"/>
      <c r="D8" s="32"/>
      <c r="E8" s="32"/>
      <c r="F8" s="32"/>
      <c r="G8" s="32"/>
      <c r="H8" s="32"/>
      <c r="I8" s="32"/>
      <c r="J8" s="32"/>
      <c r="K8" s="32"/>
      <c r="L8" s="32"/>
      <c r="M8" s="32"/>
      <c r="N8" s="32"/>
    </row>
    <row r="9" ht="20.25" customHeight="1" spans="1:14">
      <c r="A9" s="22"/>
      <c r="B9" s="22"/>
      <c r="C9" s="22"/>
      <c r="D9" s="32"/>
      <c r="E9" s="32"/>
      <c r="F9" s="32"/>
      <c r="G9" s="32"/>
      <c r="H9" s="32"/>
      <c r="I9" s="32"/>
      <c r="J9" s="32"/>
      <c r="K9" s="32"/>
      <c r="L9" s="32"/>
      <c r="M9" s="32"/>
      <c r="N9" s="32"/>
    </row>
    <row r="10" customHeight="1" spans="1:1">
      <c r="A10" t="s">
        <v>373</v>
      </c>
    </row>
  </sheetData>
  <mergeCells count="13">
    <mergeCell ref="A1:I1"/>
    <mergeCell ref="A2:N2"/>
    <mergeCell ref="A3:H3"/>
    <mergeCell ref="D4:N4"/>
    <mergeCell ref="I5:N5"/>
    <mergeCell ref="A4:A6"/>
    <mergeCell ref="B4:B6"/>
    <mergeCell ref="C4:C6"/>
    <mergeCell ref="D5:D6"/>
    <mergeCell ref="E5:E6"/>
    <mergeCell ref="F5:F6"/>
    <mergeCell ref="G5:G6"/>
    <mergeCell ref="H5:H6"/>
  </mergeCells>
  <pageMargins left="0.75" right="0.75" top="1" bottom="1" header="0.5" footer="0.5"/>
  <pageSetup paperSize="1" scale="45" pageOrder="overThenDown"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N10"/>
  <sheetViews>
    <sheetView showZeros="0" workbookViewId="0">
      <selection activeCell="C24" sqref="C24"/>
    </sheetView>
  </sheetViews>
  <sheetFormatPr defaultColWidth="8.85" defaultRowHeight="15" customHeight="1"/>
  <cols>
    <col min="1" max="1" width="37.1416666666667" customWidth="1"/>
    <col min="2" max="14" width="17.1416666666667" customWidth="1"/>
  </cols>
  <sheetData>
    <row r="1" ht="24.15" customHeight="1" spans="1:14">
      <c r="A1" s="18"/>
      <c r="B1" s="18"/>
      <c r="C1" s="18"/>
      <c r="D1" s="18"/>
      <c r="E1" s="18"/>
      <c r="F1" s="18"/>
      <c r="G1" s="18"/>
      <c r="H1" s="18"/>
      <c r="I1" s="18"/>
      <c r="J1" s="18"/>
      <c r="K1" s="18"/>
      <c r="L1" s="18"/>
      <c r="M1" s="18"/>
      <c r="N1" s="19" t="s">
        <v>374</v>
      </c>
    </row>
    <row r="2" ht="45.15" customHeight="1" spans="1:14">
      <c r="A2" s="24" t="s">
        <v>375</v>
      </c>
      <c r="B2" s="24"/>
      <c r="C2" s="24"/>
      <c r="D2" s="24"/>
      <c r="E2" s="24"/>
      <c r="F2" s="24"/>
      <c r="G2" s="24"/>
      <c r="H2" s="24"/>
      <c r="I2" s="24"/>
      <c r="J2" s="24"/>
      <c r="K2" s="24"/>
      <c r="L2" s="24"/>
      <c r="M2" s="24"/>
      <c r="N2" s="24"/>
    </row>
    <row r="3" ht="18.75" customHeight="1" spans="1:14">
      <c r="A3" s="18" t="str">
        <f>"单位名称："&amp;"元江哈尼族彝族傣族自治县民族中学"</f>
        <v>单位名称：元江哈尼族彝族傣族自治县民族中学</v>
      </c>
      <c r="B3" s="18"/>
      <c r="C3" s="18"/>
      <c r="D3" s="18"/>
      <c r="E3" s="18"/>
      <c r="F3" s="18"/>
      <c r="G3" s="18"/>
      <c r="H3" s="18"/>
      <c r="I3" s="18"/>
      <c r="J3" s="18"/>
      <c r="K3" s="18"/>
      <c r="L3" s="18"/>
      <c r="M3" s="18"/>
      <c r="N3" s="19" t="s">
        <v>29</v>
      </c>
    </row>
    <row r="4" ht="22.5" customHeight="1" spans="1:14">
      <c r="A4" s="27" t="s">
        <v>376</v>
      </c>
      <c r="B4" s="27" t="s">
        <v>140</v>
      </c>
      <c r="C4" s="27"/>
      <c r="D4" s="27"/>
      <c r="E4" s="27" t="s">
        <v>377</v>
      </c>
      <c r="F4" s="27"/>
      <c r="G4" s="27"/>
      <c r="H4" s="27"/>
      <c r="I4" s="27"/>
      <c r="J4" s="27"/>
      <c r="K4" s="27"/>
      <c r="L4" s="27"/>
      <c r="M4" s="27"/>
      <c r="N4" s="27"/>
    </row>
    <row r="5" ht="22.5" customHeight="1" spans="1:14">
      <c r="A5" s="27"/>
      <c r="B5" s="27" t="s">
        <v>32</v>
      </c>
      <c r="C5" s="27" t="s">
        <v>35</v>
      </c>
      <c r="D5" s="27" t="s">
        <v>351</v>
      </c>
      <c r="E5" s="28" t="s">
        <v>378</v>
      </c>
      <c r="F5" s="28" t="s">
        <v>379</v>
      </c>
      <c r="G5" s="28" t="s">
        <v>380</v>
      </c>
      <c r="H5" s="28" t="s">
        <v>381</v>
      </c>
      <c r="I5" s="28" t="s">
        <v>382</v>
      </c>
      <c r="J5" s="28" t="s">
        <v>383</v>
      </c>
      <c r="K5" s="28" t="s">
        <v>384</v>
      </c>
      <c r="L5" s="28" t="s">
        <v>385</v>
      </c>
      <c r="M5" s="28" t="s">
        <v>386</v>
      </c>
      <c r="N5" s="28" t="s">
        <v>387</v>
      </c>
    </row>
    <row r="6" ht="18.75" customHeight="1" spans="1:14">
      <c r="A6" s="27" t="s">
        <v>46</v>
      </c>
      <c r="B6" s="27" t="s">
        <v>47</v>
      </c>
      <c r="C6" s="27" t="s">
        <v>48</v>
      </c>
      <c r="D6" s="27" t="s">
        <v>49</v>
      </c>
      <c r="E6" s="27" t="s">
        <v>50</v>
      </c>
      <c r="F6" s="27" t="s">
        <v>51</v>
      </c>
      <c r="G6" s="27" t="s">
        <v>52</v>
      </c>
      <c r="H6" s="27" t="s">
        <v>53</v>
      </c>
      <c r="I6" s="27" t="s">
        <v>54</v>
      </c>
      <c r="J6" s="27" t="s">
        <v>70</v>
      </c>
      <c r="K6" s="27" t="s">
        <v>388</v>
      </c>
      <c r="L6" s="27" t="s">
        <v>389</v>
      </c>
      <c r="M6" s="27" t="s">
        <v>390</v>
      </c>
      <c r="N6" s="27" t="s">
        <v>391</v>
      </c>
    </row>
    <row r="7" ht="18.75" customHeight="1" spans="1:14">
      <c r="A7" s="22"/>
      <c r="B7" s="22"/>
      <c r="C7" s="22"/>
      <c r="D7" s="22"/>
      <c r="E7" s="22"/>
      <c r="F7" s="22"/>
      <c r="G7" s="22"/>
      <c r="H7" s="22"/>
      <c r="I7" s="22"/>
      <c r="J7" s="22"/>
      <c r="K7" s="22"/>
      <c r="L7" s="22"/>
      <c r="M7" s="22"/>
      <c r="N7" s="22"/>
    </row>
    <row r="8" ht="18.75" customHeight="1" spans="1:14">
      <c r="A8" s="23" t="s">
        <v>32</v>
      </c>
      <c r="B8" s="22"/>
      <c r="C8" s="22"/>
      <c r="D8" s="22"/>
      <c r="E8" s="22"/>
      <c r="F8" s="22"/>
      <c r="G8" s="22"/>
      <c r="H8" s="22"/>
      <c r="I8" s="22"/>
      <c r="J8" s="22"/>
      <c r="K8" s="22"/>
      <c r="L8" s="22"/>
      <c r="M8" s="22"/>
      <c r="N8" s="22"/>
    </row>
    <row r="10" customHeight="1" spans="1:1">
      <c r="A10" t="s">
        <v>392</v>
      </c>
    </row>
  </sheetData>
  <mergeCells count="5">
    <mergeCell ref="A2:N2"/>
    <mergeCell ref="A3:C3"/>
    <mergeCell ref="B4:D4"/>
    <mergeCell ref="E4:N4"/>
    <mergeCell ref="A4:A5"/>
  </mergeCells>
  <pageMargins left="0.75" right="0.75" top="1" bottom="1" header="0.5" footer="0.5"/>
  <pageSetup paperSize="1" scale="47" pageOrder="overThenDown"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9"/>
  <sheetViews>
    <sheetView showZeros="0" workbookViewId="0">
      <selection activeCell="C19" sqref="C19"/>
    </sheetView>
  </sheetViews>
  <sheetFormatPr defaultColWidth="8.85" defaultRowHeight="15" customHeight="1"/>
  <cols>
    <col min="1" max="10" width="28.575" customWidth="1"/>
  </cols>
  <sheetData>
    <row r="1" ht="18.75" customHeight="1" spans="1:10">
      <c r="A1" s="18"/>
      <c r="B1" s="18"/>
      <c r="C1" s="18"/>
      <c r="D1" s="18"/>
      <c r="E1" s="18"/>
      <c r="F1" s="18"/>
      <c r="G1" s="18"/>
      <c r="H1" s="18"/>
      <c r="I1" s="18"/>
      <c r="J1" s="19" t="s">
        <v>393</v>
      </c>
    </row>
    <row r="2" ht="52.05" customHeight="1" spans="1:10">
      <c r="A2" s="24" t="s">
        <v>394</v>
      </c>
      <c r="B2" s="25"/>
      <c r="C2" s="25"/>
      <c r="D2" s="25"/>
      <c r="E2" s="25"/>
      <c r="F2" s="25"/>
      <c r="G2" s="25"/>
      <c r="H2" s="25"/>
      <c r="I2" s="25"/>
      <c r="J2" s="25"/>
    </row>
    <row r="3" ht="21.3" customHeight="1" spans="1:10">
      <c r="A3" s="18" t="str">
        <f>"单位名称："&amp;"元江哈尼族彝族傣族自治县民族中学"</f>
        <v>单位名称：元江哈尼族彝族傣族自治县民族中学</v>
      </c>
      <c r="B3" s="18"/>
      <c r="C3" s="18"/>
      <c r="D3" s="26"/>
      <c r="E3" s="26"/>
      <c r="F3" s="26"/>
      <c r="G3" s="26"/>
      <c r="H3" s="26"/>
      <c r="I3" s="26"/>
      <c r="J3" s="26"/>
    </row>
    <row r="4" ht="27.15" customHeight="1" spans="1:10">
      <c r="A4" s="21" t="s">
        <v>246</v>
      </c>
      <c r="B4" s="21" t="s">
        <v>247</v>
      </c>
      <c r="C4" s="21" t="s">
        <v>248</v>
      </c>
      <c r="D4" s="21" t="s">
        <v>249</v>
      </c>
      <c r="E4" s="21" t="s">
        <v>250</v>
      </c>
      <c r="F4" s="21" t="s">
        <v>251</v>
      </c>
      <c r="G4" s="21" t="s">
        <v>252</v>
      </c>
      <c r="H4" s="21" t="s">
        <v>253</v>
      </c>
      <c r="I4" s="21" t="s">
        <v>254</v>
      </c>
      <c r="J4" s="21" t="s">
        <v>255</v>
      </c>
    </row>
    <row r="5" ht="18.75" customHeight="1" spans="1:10">
      <c r="A5" s="21" t="s">
        <v>46</v>
      </c>
      <c r="B5" s="21" t="s">
        <v>47</v>
      </c>
      <c r="C5" s="21" t="s">
        <v>48</v>
      </c>
      <c r="D5" s="21" t="s">
        <v>49</v>
      </c>
      <c r="E5" s="21" t="s">
        <v>50</v>
      </c>
      <c r="F5" s="21" t="s">
        <v>51</v>
      </c>
      <c r="G5" s="21" t="s">
        <v>52</v>
      </c>
      <c r="H5" s="21" t="s">
        <v>53</v>
      </c>
      <c r="I5" s="21" t="s">
        <v>54</v>
      </c>
      <c r="J5" s="21" t="s">
        <v>70</v>
      </c>
    </row>
    <row r="6" ht="18.75" customHeight="1" spans="1:10">
      <c r="A6" s="22" t="s">
        <v>395</v>
      </c>
      <c r="B6" s="22" t="s">
        <v>395</v>
      </c>
      <c r="C6" s="22" t="s">
        <v>395</v>
      </c>
      <c r="D6" s="22" t="s">
        <v>395</v>
      </c>
      <c r="E6" s="22" t="s">
        <v>395</v>
      </c>
      <c r="F6" s="22" t="s">
        <v>395</v>
      </c>
      <c r="G6" s="22" t="s">
        <v>395</v>
      </c>
      <c r="H6" s="22" t="s">
        <v>395</v>
      </c>
      <c r="I6" s="22" t="s">
        <v>395</v>
      </c>
      <c r="J6" s="22" t="s">
        <v>395</v>
      </c>
    </row>
    <row r="7" ht="18.75" customHeight="1" spans="1:10">
      <c r="A7" s="22"/>
      <c r="B7" s="22"/>
      <c r="C7" s="22"/>
      <c r="D7" s="22"/>
      <c r="E7" s="22"/>
      <c r="F7" s="22"/>
      <c r="G7" s="22"/>
      <c r="H7" s="22"/>
      <c r="I7" s="22"/>
      <c r="J7" s="22"/>
    </row>
    <row r="9" customHeight="1" spans="1:1">
      <c r="A9" t="s">
        <v>396</v>
      </c>
    </row>
  </sheetData>
  <mergeCells count="2">
    <mergeCell ref="A2:J2"/>
    <mergeCell ref="A3:C3"/>
  </mergeCells>
  <pageMargins left="0.75" right="0.75" top="1" bottom="1" header="0.5" footer="0.5"/>
  <pageSetup paperSize="1" scale="43" pageOrder="overThenDown"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H15"/>
  <sheetViews>
    <sheetView showZeros="0" workbookViewId="0">
      <selection activeCell="B21" sqref="B21"/>
    </sheetView>
  </sheetViews>
  <sheetFormatPr defaultColWidth="8.85" defaultRowHeight="15" customHeight="1" outlineLevelCol="7"/>
  <cols>
    <col min="1" max="8" width="28.575" customWidth="1"/>
  </cols>
  <sheetData>
    <row r="1" ht="18.75" customHeight="1" spans="1:8">
      <c r="A1" s="18"/>
      <c r="B1" s="18"/>
      <c r="C1" s="18"/>
      <c r="D1" s="18"/>
      <c r="E1" s="18"/>
      <c r="F1" s="18"/>
      <c r="G1" s="18"/>
      <c r="H1" s="19" t="s">
        <v>397</v>
      </c>
    </row>
    <row r="2" ht="41.4" customHeight="1" spans="1:8">
      <c r="A2" s="20" t="s">
        <v>398</v>
      </c>
      <c r="B2" s="20"/>
      <c r="C2" s="20"/>
      <c r="D2" s="20"/>
      <c r="E2" s="20"/>
      <c r="F2" s="20"/>
      <c r="G2" s="20"/>
      <c r="H2" s="20"/>
    </row>
    <row r="3" ht="18.75" customHeight="1" spans="1:8">
      <c r="A3" s="18" t="str">
        <f>"单位名称："&amp;"元江哈尼族彝族傣族自治县民族中学"</f>
        <v>单位名称：元江哈尼族彝族傣族自治县民族中学</v>
      </c>
      <c r="B3" s="18"/>
      <c r="C3" s="18"/>
      <c r="D3" s="18"/>
      <c r="E3" s="18"/>
      <c r="F3" s="18"/>
      <c r="G3" s="18"/>
      <c r="H3" s="18"/>
    </row>
    <row r="4" ht="18.75" customHeight="1" spans="1:8">
      <c r="A4" s="21" t="s">
        <v>133</v>
      </c>
      <c r="B4" s="21" t="s">
        <v>399</v>
      </c>
      <c r="C4" s="21" t="s">
        <v>400</v>
      </c>
      <c r="D4" s="21" t="s">
        <v>401</v>
      </c>
      <c r="E4" s="21" t="s">
        <v>347</v>
      </c>
      <c r="F4" s="21" t="s">
        <v>402</v>
      </c>
      <c r="G4" s="21"/>
      <c r="H4" s="21"/>
    </row>
    <row r="5" ht="18.75" customHeight="1" spans="1:8">
      <c r="A5" s="21"/>
      <c r="B5" s="21"/>
      <c r="C5" s="21"/>
      <c r="D5" s="21"/>
      <c r="E5" s="21"/>
      <c r="F5" s="21" t="s">
        <v>348</v>
      </c>
      <c r="G5" s="21" t="s">
        <v>403</v>
      </c>
      <c r="H5" s="21" t="s">
        <v>404</v>
      </c>
    </row>
    <row r="6" ht="18.75" customHeight="1" spans="1:8">
      <c r="A6" s="21" t="s">
        <v>46</v>
      </c>
      <c r="B6" s="21" t="s">
        <v>47</v>
      </c>
      <c r="C6" s="21" t="s">
        <v>48</v>
      </c>
      <c r="D6" s="21" t="s">
        <v>49</v>
      </c>
      <c r="E6" s="21" t="s">
        <v>50</v>
      </c>
      <c r="F6" s="21" t="s">
        <v>51</v>
      </c>
      <c r="G6" s="21" t="s">
        <v>52</v>
      </c>
      <c r="H6" s="21" t="s">
        <v>53</v>
      </c>
    </row>
    <row r="7" ht="18.75" customHeight="1" spans="1:8">
      <c r="A7" s="22" t="s">
        <v>56</v>
      </c>
      <c r="B7" s="22" t="s">
        <v>405</v>
      </c>
      <c r="C7" s="22" t="s">
        <v>406</v>
      </c>
      <c r="D7" s="22" t="s">
        <v>354</v>
      </c>
      <c r="E7" s="23" t="s">
        <v>355</v>
      </c>
      <c r="F7" s="23">
        <v>7</v>
      </c>
      <c r="G7" s="16">
        <v>2850</v>
      </c>
      <c r="H7" s="16">
        <v>19950</v>
      </c>
    </row>
    <row r="8" ht="18.75" customHeight="1" spans="1:8">
      <c r="A8" s="22" t="s">
        <v>56</v>
      </c>
      <c r="B8" s="22" t="s">
        <v>405</v>
      </c>
      <c r="C8" s="22" t="s">
        <v>407</v>
      </c>
      <c r="D8" s="22" t="s">
        <v>359</v>
      </c>
      <c r="E8" s="23" t="s">
        <v>355</v>
      </c>
      <c r="F8" s="23">
        <v>3</v>
      </c>
      <c r="G8" s="16">
        <v>35000</v>
      </c>
      <c r="H8" s="16">
        <v>105000</v>
      </c>
    </row>
    <row r="9" ht="18.75" customHeight="1" spans="1:8">
      <c r="A9" s="22" t="s">
        <v>56</v>
      </c>
      <c r="B9" s="22" t="s">
        <v>405</v>
      </c>
      <c r="C9" s="22" t="s">
        <v>408</v>
      </c>
      <c r="D9" s="22" t="s">
        <v>360</v>
      </c>
      <c r="E9" s="23" t="s">
        <v>355</v>
      </c>
      <c r="F9" s="23">
        <v>1</v>
      </c>
      <c r="G9" s="16">
        <v>8000</v>
      </c>
      <c r="H9" s="16">
        <v>8000</v>
      </c>
    </row>
    <row r="10" ht="18.75" customHeight="1" spans="1:8">
      <c r="A10" s="22" t="s">
        <v>56</v>
      </c>
      <c r="B10" s="22" t="s">
        <v>405</v>
      </c>
      <c r="C10" s="22" t="s">
        <v>409</v>
      </c>
      <c r="D10" s="22" t="s">
        <v>361</v>
      </c>
      <c r="E10" s="23" t="s">
        <v>355</v>
      </c>
      <c r="F10" s="23">
        <v>3</v>
      </c>
      <c r="G10" s="16">
        <v>2500</v>
      </c>
      <c r="H10" s="16">
        <v>7500</v>
      </c>
    </row>
    <row r="11" ht="18.75" customHeight="1" spans="1:8">
      <c r="A11" s="22" t="s">
        <v>56</v>
      </c>
      <c r="B11" s="22" t="s">
        <v>405</v>
      </c>
      <c r="C11" s="22" t="s">
        <v>410</v>
      </c>
      <c r="D11" s="22" t="s">
        <v>362</v>
      </c>
      <c r="E11" s="23" t="s">
        <v>355</v>
      </c>
      <c r="F11" s="23">
        <v>4</v>
      </c>
      <c r="G11" s="16">
        <v>10000</v>
      </c>
      <c r="H11" s="16">
        <v>40000</v>
      </c>
    </row>
    <row r="12" ht="18.75" customHeight="1" spans="1:8">
      <c r="A12" s="22" t="s">
        <v>56</v>
      </c>
      <c r="B12" s="22" t="s">
        <v>405</v>
      </c>
      <c r="C12" s="22" t="s">
        <v>411</v>
      </c>
      <c r="D12" s="22" t="s">
        <v>363</v>
      </c>
      <c r="E12" s="23" t="s">
        <v>355</v>
      </c>
      <c r="F12" s="23">
        <v>1</v>
      </c>
      <c r="G12" s="16">
        <v>20000</v>
      </c>
      <c r="H12" s="16">
        <v>20000</v>
      </c>
    </row>
    <row r="13" ht="18.75" customHeight="1" spans="1:8">
      <c r="A13" s="22" t="s">
        <v>56</v>
      </c>
      <c r="B13" s="22" t="s">
        <v>405</v>
      </c>
      <c r="C13" s="22" t="s">
        <v>407</v>
      </c>
      <c r="D13" s="22" t="s">
        <v>359</v>
      </c>
      <c r="E13" s="23" t="s">
        <v>355</v>
      </c>
      <c r="F13" s="23">
        <v>1</v>
      </c>
      <c r="G13" s="16">
        <v>35000</v>
      </c>
      <c r="H13" s="16">
        <v>35000</v>
      </c>
    </row>
    <row r="14" ht="18.75" customHeight="1" spans="1:8">
      <c r="A14" s="22" t="s">
        <v>56</v>
      </c>
      <c r="B14" s="22" t="s">
        <v>412</v>
      </c>
      <c r="C14" s="22" t="s">
        <v>413</v>
      </c>
      <c r="D14" s="22" t="s">
        <v>364</v>
      </c>
      <c r="E14" s="23" t="s">
        <v>365</v>
      </c>
      <c r="F14" s="23">
        <v>4</v>
      </c>
      <c r="G14" s="16">
        <v>800</v>
      </c>
      <c r="H14" s="16">
        <v>3200</v>
      </c>
    </row>
    <row r="15" ht="18.75" customHeight="1" spans="1:8">
      <c r="A15" s="22" t="s">
        <v>56</v>
      </c>
      <c r="B15" s="22" t="s">
        <v>412</v>
      </c>
      <c r="C15" s="22" t="s">
        <v>414</v>
      </c>
      <c r="D15" s="22" t="s">
        <v>366</v>
      </c>
      <c r="E15" s="23" t="s">
        <v>367</v>
      </c>
      <c r="F15" s="23">
        <v>4</v>
      </c>
      <c r="G15" s="16">
        <v>1200</v>
      </c>
      <c r="H15" s="16">
        <v>4800</v>
      </c>
    </row>
  </sheetData>
  <mergeCells count="8">
    <mergeCell ref="A2:H2"/>
    <mergeCell ref="A3:C3"/>
    <mergeCell ref="F4:H4"/>
    <mergeCell ref="A4:A5"/>
    <mergeCell ref="B4:B5"/>
    <mergeCell ref="C4:C5"/>
    <mergeCell ref="D4:D5"/>
    <mergeCell ref="E4:E5"/>
  </mergeCells>
  <pageMargins left="0.75" right="0.75" top="1" bottom="1" header="0.5" footer="0.5"/>
  <pageSetup paperSize="1" scale="54" pageOrder="overThenDown"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12"/>
  <sheetViews>
    <sheetView showZeros="0" topLeftCell="C1" workbookViewId="0">
      <selection activeCell="E23" sqref="E23"/>
    </sheetView>
  </sheetViews>
  <sheetFormatPr defaultColWidth="8.85" defaultRowHeight="15" customHeight="1"/>
  <cols>
    <col min="1" max="1" width="21.425" customWidth="1"/>
    <col min="2" max="3" width="35.7083333333333" customWidth="1"/>
    <col min="4" max="4" width="17.1416666666667" customWidth="1"/>
    <col min="5" max="5" width="28.575" customWidth="1"/>
    <col min="6" max="6" width="17.1416666666667" customWidth="1"/>
    <col min="7" max="7" width="28.575" customWidth="1"/>
    <col min="8" max="11" width="14.2833333333333" customWidth="1"/>
  </cols>
  <sheetData>
    <row r="1" ht="18.75" customHeight="1" spans="1:11">
      <c r="A1" s="1"/>
      <c r="B1" s="1"/>
      <c r="C1" s="1"/>
      <c r="D1" s="1"/>
      <c r="E1" s="1"/>
      <c r="F1" s="1"/>
      <c r="G1" s="1"/>
      <c r="H1" s="2"/>
      <c r="I1" s="2"/>
      <c r="J1" s="2"/>
      <c r="K1" s="2" t="s">
        <v>415</v>
      </c>
    </row>
    <row r="2" ht="45" customHeight="1" spans="1:11">
      <c r="A2" s="3" t="s">
        <v>416</v>
      </c>
      <c r="B2" s="3"/>
      <c r="C2" s="3"/>
      <c r="D2" s="3"/>
      <c r="E2" s="3"/>
      <c r="F2" s="3"/>
      <c r="G2" s="3"/>
      <c r="H2" s="3"/>
      <c r="I2" s="3"/>
      <c r="J2" s="3"/>
      <c r="K2" s="3"/>
    </row>
    <row r="3" ht="18.75" customHeight="1" spans="1:11">
      <c r="A3" s="4" t="str">
        <f>"单位名称："&amp;"元江哈尼族彝族傣族自治县民族中学"</f>
        <v>单位名称：元江哈尼族彝族傣族自治县民族中学</v>
      </c>
      <c r="B3" s="4"/>
      <c r="C3" s="4"/>
      <c r="D3" s="4"/>
      <c r="E3" s="4"/>
      <c r="F3" s="4"/>
      <c r="G3" s="4"/>
      <c r="H3" s="5"/>
      <c r="I3" s="5"/>
      <c r="J3" s="5"/>
      <c r="K3" s="5" t="s">
        <v>29</v>
      </c>
    </row>
    <row r="4" ht="18.75" customHeight="1" spans="1:11">
      <c r="A4" s="12" t="s">
        <v>195</v>
      </c>
      <c r="B4" s="12" t="s">
        <v>135</v>
      </c>
      <c r="C4" s="12" t="s">
        <v>196</v>
      </c>
      <c r="D4" s="12" t="s">
        <v>136</v>
      </c>
      <c r="E4" s="12" t="s">
        <v>137</v>
      </c>
      <c r="F4" s="12" t="s">
        <v>197</v>
      </c>
      <c r="G4" s="12" t="s">
        <v>139</v>
      </c>
      <c r="H4" s="12" t="s">
        <v>32</v>
      </c>
      <c r="I4" s="12" t="s">
        <v>417</v>
      </c>
      <c r="J4" s="12"/>
      <c r="K4" s="12"/>
    </row>
    <row r="5" ht="18.75" customHeight="1" spans="1:11">
      <c r="A5" s="12"/>
      <c r="B5" s="12"/>
      <c r="C5" s="12"/>
      <c r="D5" s="12"/>
      <c r="E5" s="12"/>
      <c r="F5" s="12"/>
      <c r="G5" s="12"/>
      <c r="H5" s="12"/>
      <c r="I5" s="12" t="s">
        <v>35</v>
      </c>
      <c r="J5" s="12" t="s">
        <v>36</v>
      </c>
      <c r="K5" s="12" t="s">
        <v>37</v>
      </c>
    </row>
    <row r="6" ht="22.65" customHeight="1" spans="1:11">
      <c r="A6" s="12"/>
      <c r="B6" s="12"/>
      <c r="C6" s="12"/>
      <c r="D6" s="12"/>
      <c r="E6" s="12"/>
      <c r="F6" s="12"/>
      <c r="G6" s="12"/>
      <c r="H6" s="12"/>
      <c r="I6" s="12"/>
      <c r="J6" s="12"/>
      <c r="K6" s="12"/>
    </row>
    <row r="7" ht="18.75" customHeight="1" spans="1:11">
      <c r="A7" s="13" t="s">
        <v>46</v>
      </c>
      <c r="B7" s="13">
        <v>2</v>
      </c>
      <c r="C7" s="13">
        <v>3</v>
      </c>
      <c r="D7" s="13">
        <v>4</v>
      </c>
      <c r="E7" s="13">
        <v>5</v>
      </c>
      <c r="F7" s="13">
        <v>6</v>
      </c>
      <c r="G7" s="13">
        <v>7</v>
      </c>
      <c r="H7" s="13">
        <v>8</v>
      </c>
      <c r="I7" s="13">
        <v>9</v>
      </c>
      <c r="J7" s="13">
        <v>10</v>
      </c>
      <c r="K7" s="13">
        <v>11</v>
      </c>
    </row>
    <row r="8" ht="20.25" customHeight="1" spans="1:11">
      <c r="A8" s="14"/>
      <c r="B8" s="15"/>
      <c r="C8" s="14"/>
      <c r="D8" s="14"/>
      <c r="E8" s="14"/>
      <c r="F8" s="14"/>
      <c r="G8" s="14"/>
      <c r="H8" s="14"/>
      <c r="I8" s="14"/>
      <c r="J8" s="14"/>
      <c r="K8" s="14"/>
    </row>
    <row r="9" ht="20.25" customHeight="1" spans="1:11">
      <c r="A9" s="14"/>
      <c r="B9" s="15"/>
      <c r="C9" s="14"/>
      <c r="D9" s="14"/>
      <c r="E9" s="14"/>
      <c r="F9" s="14"/>
      <c r="G9" s="14"/>
      <c r="H9" s="16"/>
      <c r="I9" s="16"/>
      <c r="J9" s="16"/>
      <c r="K9" s="16"/>
    </row>
    <row r="10" ht="20.25" customHeight="1" spans="1:11">
      <c r="A10" s="17" t="s">
        <v>32</v>
      </c>
      <c r="B10" s="17"/>
      <c r="C10" s="17"/>
      <c r="D10" s="17"/>
      <c r="E10" s="17"/>
      <c r="F10" s="17"/>
      <c r="G10" s="17"/>
      <c r="H10" s="16"/>
      <c r="I10" s="16"/>
      <c r="J10" s="16"/>
      <c r="K10" s="16"/>
    </row>
    <row r="12" customHeight="1" spans="3:3">
      <c r="C12" t="s">
        <v>418</v>
      </c>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ageMargins left="0.75" right="0.75" top="1" bottom="1" header="0.5" footer="0.5"/>
  <pageSetup paperSize="1" scale="51" pageOrder="overThenDown"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15"/>
  <sheetViews>
    <sheetView showZeros="0" workbookViewId="0">
      <selection activeCell="D27" sqref="D27"/>
    </sheetView>
  </sheetViews>
  <sheetFormatPr defaultColWidth="8.85" defaultRowHeight="15" customHeight="1" outlineLevelCol="6"/>
  <cols>
    <col min="1" max="1" width="35.7083333333333" customWidth="1"/>
    <col min="2" max="2" width="21.425" customWidth="1"/>
    <col min="3" max="3" width="35.7083333333333" customWidth="1"/>
    <col min="4" max="4" width="21.425" customWidth="1"/>
    <col min="5" max="7" width="17.1416666666667" customWidth="1"/>
  </cols>
  <sheetData>
    <row r="1" ht="18.75" customHeight="1" spans="1:7">
      <c r="A1" s="1"/>
      <c r="B1" s="1"/>
      <c r="C1" s="1"/>
      <c r="D1" s="1"/>
      <c r="E1" s="2"/>
      <c r="F1" s="2"/>
      <c r="G1" s="2" t="s">
        <v>419</v>
      </c>
    </row>
    <row r="2" ht="45" customHeight="1" spans="1:7">
      <c r="A2" s="3" t="s">
        <v>420</v>
      </c>
      <c r="B2" s="3"/>
      <c r="C2" s="3"/>
      <c r="D2" s="3"/>
      <c r="E2" s="3"/>
      <c r="F2" s="3"/>
      <c r="G2" s="3"/>
    </row>
    <row r="3" ht="24.15" customHeight="1" spans="1:7">
      <c r="A3" s="4" t="str">
        <f>"单位名称："&amp;"元江哈尼族彝族傣族自治县民族中学"</f>
        <v>单位名称：元江哈尼族彝族傣族自治县民族中学</v>
      </c>
      <c r="B3" s="4"/>
      <c r="C3" s="4"/>
      <c r="D3" s="4"/>
      <c r="E3" s="5"/>
      <c r="F3" s="5"/>
      <c r="G3" s="5" t="s">
        <v>29</v>
      </c>
    </row>
    <row r="4" ht="18.75" customHeight="1" spans="1:7">
      <c r="A4" s="6" t="s">
        <v>196</v>
      </c>
      <c r="B4" s="6" t="s">
        <v>195</v>
      </c>
      <c r="C4" s="6" t="s">
        <v>135</v>
      </c>
      <c r="D4" s="6" t="s">
        <v>421</v>
      </c>
      <c r="E4" s="6" t="s">
        <v>35</v>
      </c>
      <c r="F4" s="6"/>
      <c r="G4" s="6"/>
    </row>
    <row r="5" ht="18.75" customHeight="1" spans="1:7">
      <c r="A5" s="6"/>
      <c r="B5" s="6"/>
      <c r="C5" s="6"/>
      <c r="D5" s="6"/>
      <c r="E5" s="6">
        <v>2025</v>
      </c>
      <c r="F5" s="6">
        <v>2026</v>
      </c>
      <c r="G5" s="6">
        <v>2027</v>
      </c>
    </row>
    <row r="6" ht="22.65" customHeight="1" spans="1:7">
      <c r="A6" s="6"/>
      <c r="B6" s="6"/>
      <c r="C6" s="6"/>
      <c r="D6" s="6"/>
      <c r="E6" s="6"/>
      <c r="F6" s="6"/>
      <c r="G6" s="6"/>
    </row>
    <row r="7" ht="18.75" customHeight="1" spans="1:7">
      <c r="A7" s="7" t="s">
        <v>46</v>
      </c>
      <c r="B7" s="7">
        <v>2</v>
      </c>
      <c r="C7" s="7">
        <v>3</v>
      </c>
      <c r="D7" s="7">
        <v>4</v>
      </c>
      <c r="E7" s="7">
        <v>5</v>
      </c>
      <c r="F7" s="7">
        <v>6</v>
      </c>
      <c r="G7" s="7">
        <v>7</v>
      </c>
    </row>
    <row r="8" ht="20.25" customHeight="1" spans="1:7">
      <c r="A8" s="8" t="s">
        <v>56</v>
      </c>
      <c r="B8" s="8" t="s">
        <v>201</v>
      </c>
      <c r="C8" s="9" t="s">
        <v>200</v>
      </c>
      <c r="D8" s="8" t="s">
        <v>422</v>
      </c>
      <c r="E8" s="10">
        <v>24348</v>
      </c>
      <c r="F8" s="10">
        <v>24348</v>
      </c>
      <c r="G8" s="10"/>
    </row>
    <row r="9" ht="20.25" customHeight="1" spans="1:7">
      <c r="A9" s="8" t="s">
        <v>56</v>
      </c>
      <c r="B9" s="8" t="s">
        <v>206</v>
      </c>
      <c r="C9" s="9" t="s">
        <v>205</v>
      </c>
      <c r="D9" s="8" t="s">
        <v>422</v>
      </c>
      <c r="E9" s="10"/>
      <c r="F9" s="10"/>
      <c r="G9" s="10"/>
    </row>
    <row r="10" ht="20.25" customHeight="1" spans="1:7">
      <c r="A10" s="8" t="s">
        <v>56</v>
      </c>
      <c r="B10" s="8" t="s">
        <v>206</v>
      </c>
      <c r="C10" s="9" t="s">
        <v>224</v>
      </c>
      <c r="D10" s="8" t="s">
        <v>422</v>
      </c>
      <c r="E10" s="10"/>
      <c r="F10" s="10">
        <v>400000</v>
      </c>
      <c r="G10" s="10">
        <v>400000</v>
      </c>
    </row>
    <row r="11" ht="20.25" customHeight="1" spans="1:7">
      <c r="A11" s="8" t="s">
        <v>56</v>
      </c>
      <c r="B11" s="8" t="s">
        <v>206</v>
      </c>
      <c r="C11" s="9" t="s">
        <v>229</v>
      </c>
      <c r="D11" s="8" t="s">
        <v>422</v>
      </c>
      <c r="E11" s="10">
        <v>273925</v>
      </c>
      <c r="F11" s="10"/>
      <c r="G11" s="10"/>
    </row>
    <row r="12" ht="20.25" customHeight="1" spans="1:7">
      <c r="A12" s="8" t="s">
        <v>56</v>
      </c>
      <c r="B12" s="8" t="s">
        <v>201</v>
      </c>
      <c r="C12" s="9" t="s">
        <v>231</v>
      </c>
      <c r="D12" s="8" t="s">
        <v>422</v>
      </c>
      <c r="E12" s="10">
        <v>1870272</v>
      </c>
      <c r="F12" s="10"/>
      <c r="G12" s="10"/>
    </row>
    <row r="13" ht="20.25" customHeight="1" spans="1:7">
      <c r="A13" s="8" t="s">
        <v>56</v>
      </c>
      <c r="B13" s="8" t="s">
        <v>201</v>
      </c>
      <c r="C13" s="9" t="s">
        <v>238</v>
      </c>
      <c r="D13" s="8" t="s">
        <v>422</v>
      </c>
      <c r="E13" s="10">
        <v>82368.4</v>
      </c>
      <c r="F13" s="10"/>
      <c r="G13" s="10"/>
    </row>
    <row r="14" ht="20.25" customHeight="1" spans="1:7">
      <c r="A14" s="8" t="s">
        <v>56</v>
      </c>
      <c r="B14" s="8" t="s">
        <v>201</v>
      </c>
      <c r="C14" s="9" t="s">
        <v>242</v>
      </c>
      <c r="D14" s="8" t="s">
        <v>422</v>
      </c>
      <c r="E14" s="10">
        <v>80000</v>
      </c>
      <c r="F14" s="10"/>
      <c r="G14" s="10"/>
    </row>
    <row r="15" ht="20.25" customHeight="1" spans="1:7">
      <c r="A15" s="11" t="s">
        <v>32</v>
      </c>
      <c r="B15" s="11"/>
      <c r="C15" s="11"/>
      <c r="D15" s="11"/>
      <c r="E15" s="10">
        <v>2330913.4</v>
      </c>
      <c r="F15" s="10">
        <v>424348</v>
      </c>
      <c r="G15" s="10">
        <v>400000</v>
      </c>
    </row>
  </sheetData>
  <mergeCells count="11">
    <mergeCell ref="A2:G2"/>
    <mergeCell ref="A3:D3"/>
    <mergeCell ref="E4:G4"/>
    <mergeCell ref="A15:D15"/>
    <mergeCell ref="A4:A6"/>
    <mergeCell ref="B4:B6"/>
    <mergeCell ref="C4:C6"/>
    <mergeCell ref="D4:D6"/>
    <mergeCell ref="E5:E6"/>
    <mergeCell ref="F5:F6"/>
    <mergeCell ref="G5:G6"/>
  </mergeCells>
  <pageMargins left="0.75" right="0.75" top="1" bottom="1" header="0.5" footer="0.5"/>
  <pageSetup paperSize="1" scale="74" pageOrder="overThenDown"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9"/>
  <sheetViews>
    <sheetView showZeros="0" workbookViewId="0">
      <selection activeCell="A1" sqref="A1"/>
    </sheetView>
  </sheetViews>
  <sheetFormatPr defaultColWidth="8.85" defaultRowHeight="15" customHeight="1"/>
  <cols>
    <col min="1" max="1" width="25.275" customWidth="1"/>
    <col min="2" max="2" width="29.9833333333333" customWidth="1"/>
    <col min="3" max="19" width="17.1416666666667" customWidth="1"/>
  </cols>
  <sheetData>
    <row r="1" ht="18.75" customHeight="1" spans="1:19">
      <c r="A1" s="1"/>
      <c r="B1" s="1"/>
      <c r="C1" s="1"/>
      <c r="D1" s="1"/>
      <c r="E1" s="1"/>
      <c r="F1" s="1"/>
      <c r="G1" s="1"/>
      <c r="H1" s="1"/>
      <c r="I1" s="2"/>
      <c r="J1" s="2"/>
      <c r="K1" s="2"/>
      <c r="L1" s="2"/>
      <c r="M1" s="2"/>
      <c r="N1" s="2"/>
      <c r="O1" s="2"/>
      <c r="P1" s="2"/>
      <c r="Q1" s="2"/>
      <c r="R1" s="2"/>
      <c r="S1" s="2" t="s">
        <v>27</v>
      </c>
    </row>
    <row r="2" ht="37.5" customHeight="1" spans="1:19">
      <c r="A2" s="3" t="s">
        <v>28</v>
      </c>
      <c r="B2" s="3"/>
      <c r="C2" s="3"/>
      <c r="D2" s="3"/>
      <c r="E2" s="3"/>
      <c r="F2" s="3"/>
      <c r="G2" s="3"/>
      <c r="H2" s="3"/>
      <c r="I2" s="3"/>
      <c r="J2" s="3"/>
      <c r="K2" s="3"/>
      <c r="L2" s="3"/>
      <c r="M2" s="3"/>
      <c r="N2" s="3"/>
      <c r="O2" s="3"/>
      <c r="P2" s="3"/>
      <c r="Q2" s="3"/>
      <c r="R2" s="3"/>
      <c r="S2" s="3"/>
    </row>
    <row r="3" ht="18.75" customHeight="1" spans="1:19">
      <c r="A3" s="4" t="str">
        <f>"单位名称："&amp;"元江哈尼族彝族傣族自治县民族中学"</f>
        <v>单位名称：元江哈尼族彝族傣族自治县民族中学</v>
      </c>
      <c r="B3" s="4"/>
      <c r="C3" s="4"/>
      <c r="D3" s="4"/>
      <c r="E3" s="50"/>
      <c r="F3" s="50"/>
      <c r="G3" s="50"/>
      <c r="H3" s="50"/>
      <c r="I3" s="5"/>
      <c r="J3" s="5"/>
      <c r="K3" s="5"/>
      <c r="L3" s="5"/>
      <c r="M3" s="5"/>
      <c r="N3" s="5"/>
      <c r="O3" s="5"/>
      <c r="P3" s="5"/>
      <c r="Q3" s="5"/>
      <c r="R3" s="5"/>
      <c r="S3" s="5" t="s">
        <v>29</v>
      </c>
    </row>
    <row r="4" ht="18.75" customHeight="1" spans="1:19">
      <c r="A4" s="12" t="s">
        <v>30</v>
      </c>
      <c r="B4" s="67" t="s">
        <v>31</v>
      </c>
      <c r="C4" s="67" t="s">
        <v>32</v>
      </c>
      <c r="D4" s="67" t="s">
        <v>33</v>
      </c>
      <c r="E4" s="67"/>
      <c r="F4" s="67"/>
      <c r="G4" s="67"/>
      <c r="H4" s="67"/>
      <c r="I4" s="67"/>
      <c r="J4" s="70"/>
      <c r="K4" s="70"/>
      <c r="L4" s="70"/>
      <c r="M4" s="70"/>
      <c r="N4" s="70"/>
      <c r="O4" s="67" t="s">
        <v>20</v>
      </c>
      <c r="P4" s="67"/>
      <c r="Q4" s="67"/>
      <c r="R4" s="67"/>
      <c r="S4" s="67"/>
    </row>
    <row r="5" ht="18.75" customHeight="1" spans="1:19">
      <c r="A5" s="12"/>
      <c r="B5" s="67"/>
      <c r="C5" s="67"/>
      <c r="D5" s="68" t="s">
        <v>34</v>
      </c>
      <c r="E5" s="68" t="s">
        <v>35</v>
      </c>
      <c r="F5" s="68" t="s">
        <v>36</v>
      </c>
      <c r="G5" s="68" t="s">
        <v>37</v>
      </c>
      <c r="H5" s="68" t="s">
        <v>38</v>
      </c>
      <c r="I5" s="71" t="s">
        <v>39</v>
      </c>
      <c r="J5" s="72"/>
      <c r="K5" s="72"/>
      <c r="L5" s="72"/>
      <c r="M5" s="72"/>
      <c r="N5" s="72"/>
      <c r="O5" s="71" t="s">
        <v>34</v>
      </c>
      <c r="P5" s="71" t="s">
        <v>35</v>
      </c>
      <c r="Q5" s="71" t="s">
        <v>36</v>
      </c>
      <c r="R5" s="71" t="s">
        <v>37</v>
      </c>
      <c r="S5" s="68" t="s">
        <v>40</v>
      </c>
    </row>
    <row r="6" ht="18.75" customHeight="1" spans="1:19">
      <c r="A6" s="12"/>
      <c r="B6" s="67"/>
      <c r="C6" s="67"/>
      <c r="D6" s="68"/>
      <c r="E6" s="68"/>
      <c r="F6" s="68"/>
      <c r="G6" s="68"/>
      <c r="H6" s="68"/>
      <c r="I6" s="71" t="s">
        <v>34</v>
      </c>
      <c r="J6" s="71" t="s">
        <v>41</v>
      </c>
      <c r="K6" s="71" t="s">
        <v>42</v>
      </c>
      <c r="L6" s="71" t="s">
        <v>43</v>
      </c>
      <c r="M6" s="71" t="s">
        <v>44</v>
      </c>
      <c r="N6" s="71" t="s">
        <v>45</v>
      </c>
      <c r="O6" s="71"/>
      <c r="P6" s="71"/>
      <c r="Q6" s="71"/>
      <c r="R6" s="71"/>
      <c r="S6" s="68"/>
    </row>
    <row r="7" ht="18.75" customHeight="1" spans="1:19">
      <c r="A7" s="69" t="s">
        <v>46</v>
      </c>
      <c r="B7" s="13" t="s">
        <v>47</v>
      </c>
      <c r="C7" s="13" t="s">
        <v>48</v>
      </c>
      <c r="D7" s="13" t="s">
        <v>49</v>
      </c>
      <c r="E7" s="69" t="s">
        <v>50</v>
      </c>
      <c r="F7" s="13" t="s">
        <v>51</v>
      </c>
      <c r="G7" s="13" t="s">
        <v>52</v>
      </c>
      <c r="H7" s="69" t="s">
        <v>53</v>
      </c>
      <c r="I7" s="13" t="s">
        <v>54</v>
      </c>
      <c r="J7" s="13">
        <v>10</v>
      </c>
      <c r="K7" s="13">
        <v>11</v>
      </c>
      <c r="L7" s="13">
        <v>12</v>
      </c>
      <c r="M7" s="13">
        <v>13</v>
      </c>
      <c r="N7" s="13">
        <v>14</v>
      </c>
      <c r="O7" s="13">
        <v>15</v>
      </c>
      <c r="P7" s="13">
        <v>16</v>
      </c>
      <c r="Q7" s="13">
        <v>17</v>
      </c>
      <c r="R7" s="13">
        <v>18</v>
      </c>
      <c r="S7" s="13">
        <v>19</v>
      </c>
    </row>
    <row r="8" ht="20.25" customHeight="1" spans="1:19">
      <c r="A8" s="15" t="s">
        <v>55</v>
      </c>
      <c r="B8" s="15" t="s">
        <v>56</v>
      </c>
      <c r="C8" s="16">
        <v>28518178.79</v>
      </c>
      <c r="D8" s="16">
        <v>27946178.79</v>
      </c>
      <c r="E8" s="16">
        <v>26611778.79</v>
      </c>
      <c r="F8" s="16"/>
      <c r="G8" s="16"/>
      <c r="H8" s="16">
        <v>1334400</v>
      </c>
      <c r="I8" s="16">
        <v>572000</v>
      </c>
      <c r="J8" s="16"/>
      <c r="K8" s="16"/>
      <c r="L8" s="16"/>
      <c r="M8" s="16"/>
      <c r="N8" s="16">
        <v>572000</v>
      </c>
      <c r="O8" s="16"/>
      <c r="P8" s="16"/>
      <c r="Q8" s="16"/>
      <c r="R8" s="16"/>
      <c r="S8" s="16"/>
    </row>
    <row r="9" ht="20.25" customHeight="1" spans="1:19">
      <c r="A9" s="44" t="s">
        <v>32</v>
      </c>
      <c r="B9" s="44"/>
      <c r="C9" s="16">
        <v>28518178.79</v>
      </c>
      <c r="D9" s="16">
        <v>27946178.79</v>
      </c>
      <c r="E9" s="16">
        <v>26611778.79</v>
      </c>
      <c r="F9" s="16"/>
      <c r="G9" s="16"/>
      <c r="H9" s="16">
        <v>1334400</v>
      </c>
      <c r="I9" s="16">
        <v>572000</v>
      </c>
      <c r="J9" s="16"/>
      <c r="K9" s="16"/>
      <c r="L9" s="16"/>
      <c r="M9" s="16"/>
      <c r="N9" s="16">
        <v>572000</v>
      </c>
      <c r="O9" s="16"/>
      <c r="P9" s="16"/>
      <c r="Q9" s="16"/>
      <c r="R9" s="16"/>
      <c r="S9" s="16"/>
    </row>
  </sheetData>
  <mergeCells count="19">
    <mergeCell ref="A2:S2"/>
    <mergeCell ref="A3:D3"/>
    <mergeCell ref="D4:N4"/>
    <mergeCell ref="O4:S4"/>
    <mergeCell ref="I5:N5"/>
    <mergeCell ref="A9:B9"/>
    <mergeCell ref="A4:A6"/>
    <mergeCell ref="B4:B6"/>
    <mergeCell ref="C4:C6"/>
    <mergeCell ref="D5:D6"/>
    <mergeCell ref="E5:E6"/>
    <mergeCell ref="F5:F6"/>
    <mergeCell ref="G5:G6"/>
    <mergeCell ref="H5:H6"/>
    <mergeCell ref="O5:O6"/>
    <mergeCell ref="P5:P6"/>
    <mergeCell ref="Q5:Q6"/>
    <mergeCell ref="R5:R6"/>
    <mergeCell ref="S5:S6"/>
  </mergeCells>
  <pageMargins left="0.75" right="0.75" top="1" bottom="1" header="0.5" footer="0.5"/>
  <pageSetup paperSize="1" scale="35" pageOrder="overThenDown"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O24"/>
  <sheetViews>
    <sheetView showZeros="0" workbookViewId="0">
      <selection activeCell="A1" sqref="A1"/>
    </sheetView>
  </sheetViews>
  <sheetFormatPr defaultColWidth="8.85" defaultRowHeight="15" customHeight="1"/>
  <cols>
    <col min="1" max="1" width="21.55" customWidth="1"/>
    <col min="2" max="2" width="28.575" customWidth="1"/>
    <col min="3" max="15" width="17.1416666666667" customWidth="1"/>
  </cols>
  <sheetData>
    <row r="1" ht="18.75" customHeight="1" spans="1:15">
      <c r="A1" s="1"/>
      <c r="B1" s="1"/>
      <c r="C1" s="1"/>
      <c r="D1" s="1"/>
      <c r="E1" s="1"/>
      <c r="F1" s="1"/>
      <c r="G1" s="1"/>
      <c r="H1" s="1"/>
      <c r="I1" s="1"/>
      <c r="J1" s="2"/>
      <c r="K1" s="2"/>
      <c r="L1" s="2"/>
      <c r="M1" s="2"/>
      <c r="N1" s="2"/>
      <c r="O1" s="2" t="s">
        <v>57</v>
      </c>
    </row>
    <row r="2" ht="37.5" customHeight="1" spans="1:15">
      <c r="A2" s="3" t="s">
        <v>58</v>
      </c>
      <c r="B2" s="3"/>
      <c r="C2" s="3"/>
      <c r="D2" s="3"/>
      <c r="E2" s="3"/>
      <c r="F2" s="3"/>
      <c r="G2" s="3"/>
      <c r="H2" s="3"/>
      <c r="I2" s="3"/>
      <c r="J2" s="3"/>
      <c r="K2" s="49"/>
      <c r="L2" s="49"/>
      <c r="M2" s="49"/>
      <c r="N2" s="49"/>
      <c r="O2" s="49"/>
    </row>
    <row r="3" ht="18.75" customHeight="1" spans="1:15">
      <c r="A3" s="41" t="str">
        <f>"单位名称："&amp;"元江哈尼族彝族傣族自治县民族中学"</f>
        <v>单位名称：元江哈尼族彝族傣族自治县民族中学</v>
      </c>
      <c r="B3" s="41"/>
      <c r="C3" s="41"/>
      <c r="D3" s="41"/>
      <c r="E3" s="41"/>
      <c r="F3" s="41"/>
      <c r="G3" s="41"/>
      <c r="H3" s="41"/>
      <c r="I3" s="41"/>
      <c r="J3" s="2"/>
      <c r="K3" s="2"/>
      <c r="L3" s="2"/>
      <c r="M3" s="2"/>
      <c r="N3" s="2"/>
      <c r="O3" s="2" t="s">
        <v>29</v>
      </c>
    </row>
    <row r="4" ht="18.75" customHeight="1" spans="1:15">
      <c r="A4" s="12" t="s">
        <v>59</v>
      </c>
      <c r="B4" s="12" t="s">
        <v>60</v>
      </c>
      <c r="C4" s="28" t="s">
        <v>32</v>
      </c>
      <c r="D4" s="28" t="s">
        <v>35</v>
      </c>
      <c r="E4" s="28"/>
      <c r="F4" s="28"/>
      <c r="G4" s="12" t="s">
        <v>36</v>
      </c>
      <c r="H4" s="28" t="s">
        <v>37</v>
      </c>
      <c r="I4" s="12" t="s">
        <v>61</v>
      </c>
      <c r="J4" s="28" t="s">
        <v>62</v>
      </c>
      <c r="K4" s="28"/>
      <c r="L4" s="28"/>
      <c r="M4" s="28"/>
      <c r="N4" s="28"/>
      <c r="O4" s="28"/>
    </row>
    <row r="5" ht="18.75" customHeight="1" spans="1:15">
      <c r="A5" s="12"/>
      <c r="B5" s="12"/>
      <c r="C5" s="28"/>
      <c r="D5" s="28" t="s">
        <v>34</v>
      </c>
      <c r="E5" s="28" t="s">
        <v>63</v>
      </c>
      <c r="F5" s="28" t="s">
        <v>64</v>
      </c>
      <c r="G5" s="12"/>
      <c r="H5" s="28"/>
      <c r="I5" s="12"/>
      <c r="J5" s="28" t="s">
        <v>34</v>
      </c>
      <c r="K5" s="28" t="s">
        <v>65</v>
      </c>
      <c r="L5" s="13" t="s">
        <v>66</v>
      </c>
      <c r="M5" s="13" t="s">
        <v>67</v>
      </c>
      <c r="N5" s="13" t="s">
        <v>68</v>
      </c>
      <c r="O5" s="13" t="s">
        <v>69</v>
      </c>
    </row>
    <row r="6" ht="18.75" customHeight="1" spans="1:15">
      <c r="A6" s="13" t="s">
        <v>46</v>
      </c>
      <c r="B6" s="13" t="s">
        <v>47</v>
      </c>
      <c r="C6" s="13" t="s">
        <v>48</v>
      </c>
      <c r="D6" s="13" t="s">
        <v>49</v>
      </c>
      <c r="E6" s="13" t="s">
        <v>50</v>
      </c>
      <c r="F6" s="13" t="s">
        <v>51</v>
      </c>
      <c r="G6" s="13" t="s">
        <v>52</v>
      </c>
      <c r="H6" s="13" t="s">
        <v>53</v>
      </c>
      <c r="I6" s="13" t="s">
        <v>54</v>
      </c>
      <c r="J6" s="13" t="s">
        <v>70</v>
      </c>
      <c r="K6" s="13">
        <v>11</v>
      </c>
      <c r="L6" s="13">
        <v>12</v>
      </c>
      <c r="M6" s="13">
        <v>13</v>
      </c>
      <c r="N6" s="13">
        <v>14</v>
      </c>
      <c r="O6" s="13">
        <v>15</v>
      </c>
    </row>
    <row r="7" ht="20.25" customHeight="1" spans="1:15">
      <c r="A7" s="15" t="s">
        <v>71</v>
      </c>
      <c r="B7" s="15" t="s">
        <v>72</v>
      </c>
      <c r="C7" s="16">
        <v>21971518.75</v>
      </c>
      <c r="D7" s="16">
        <v>20065118.75</v>
      </c>
      <c r="E7" s="16">
        <v>17896573.75</v>
      </c>
      <c r="F7" s="16">
        <v>2168545</v>
      </c>
      <c r="G7" s="16"/>
      <c r="H7" s="16"/>
      <c r="I7" s="16">
        <v>1334400</v>
      </c>
      <c r="J7" s="16">
        <v>572000</v>
      </c>
      <c r="K7" s="16"/>
      <c r="L7" s="16"/>
      <c r="M7" s="16"/>
      <c r="N7" s="16"/>
      <c r="O7" s="16">
        <v>572000</v>
      </c>
    </row>
    <row r="8" ht="20.25" customHeight="1" spans="1:15">
      <c r="A8" s="60" t="s">
        <v>73</v>
      </c>
      <c r="B8" s="60" t="s">
        <v>74</v>
      </c>
      <c r="C8" s="16">
        <v>21971518.75</v>
      </c>
      <c r="D8" s="16">
        <v>20065118.75</v>
      </c>
      <c r="E8" s="16">
        <v>17896573.75</v>
      </c>
      <c r="F8" s="16">
        <v>2168545</v>
      </c>
      <c r="G8" s="16"/>
      <c r="H8" s="16"/>
      <c r="I8" s="16">
        <v>1334400</v>
      </c>
      <c r="J8" s="16">
        <v>572000</v>
      </c>
      <c r="K8" s="16"/>
      <c r="L8" s="16"/>
      <c r="M8" s="16"/>
      <c r="N8" s="16"/>
      <c r="O8" s="16">
        <v>572000</v>
      </c>
    </row>
    <row r="9" ht="20.25" customHeight="1" spans="1:15">
      <c r="A9" s="61" t="s">
        <v>75</v>
      </c>
      <c r="B9" s="61" t="s">
        <v>76</v>
      </c>
      <c r="C9" s="16">
        <v>378273</v>
      </c>
      <c r="D9" s="16">
        <v>298273</v>
      </c>
      <c r="E9" s="16"/>
      <c r="F9" s="16">
        <v>298273</v>
      </c>
      <c r="G9" s="16"/>
      <c r="H9" s="16"/>
      <c r="I9" s="16"/>
      <c r="J9" s="16">
        <v>80000</v>
      </c>
      <c r="K9" s="16"/>
      <c r="L9" s="16"/>
      <c r="M9" s="16"/>
      <c r="N9" s="16"/>
      <c r="O9" s="16">
        <v>80000</v>
      </c>
    </row>
    <row r="10" ht="20.25" customHeight="1" spans="1:15">
      <c r="A10" s="61" t="s">
        <v>77</v>
      </c>
      <c r="B10" s="61" t="s">
        <v>78</v>
      </c>
      <c r="C10" s="16">
        <v>21593245.75</v>
      </c>
      <c r="D10" s="16">
        <v>19766845.75</v>
      </c>
      <c r="E10" s="16">
        <v>17896573.75</v>
      </c>
      <c r="F10" s="16">
        <v>1870272</v>
      </c>
      <c r="G10" s="16"/>
      <c r="H10" s="16"/>
      <c r="I10" s="16">
        <v>1334400</v>
      </c>
      <c r="J10" s="16">
        <v>492000</v>
      </c>
      <c r="K10" s="16"/>
      <c r="L10" s="16"/>
      <c r="M10" s="16"/>
      <c r="N10" s="16"/>
      <c r="O10" s="16">
        <v>492000</v>
      </c>
    </row>
    <row r="11" ht="20.25" customHeight="1" spans="1:15">
      <c r="A11" s="15" t="s">
        <v>79</v>
      </c>
      <c r="B11" s="15" t="s">
        <v>80</v>
      </c>
      <c r="C11" s="16">
        <v>3099337.84</v>
      </c>
      <c r="D11" s="16">
        <v>3099337.84</v>
      </c>
      <c r="E11" s="16">
        <v>2936969.44</v>
      </c>
      <c r="F11" s="16">
        <v>162368.4</v>
      </c>
      <c r="G11" s="16"/>
      <c r="H11" s="16"/>
      <c r="I11" s="16"/>
      <c r="J11" s="16"/>
      <c r="K11" s="16"/>
      <c r="L11" s="16"/>
      <c r="M11" s="16"/>
      <c r="N11" s="16"/>
      <c r="O11" s="16"/>
    </row>
    <row r="12" ht="20.25" customHeight="1" spans="1:15">
      <c r="A12" s="60" t="s">
        <v>81</v>
      </c>
      <c r="B12" s="60" t="s">
        <v>82</v>
      </c>
      <c r="C12" s="16">
        <v>2936969.44</v>
      </c>
      <c r="D12" s="16">
        <v>2936969.44</v>
      </c>
      <c r="E12" s="16">
        <v>2936969.44</v>
      </c>
      <c r="F12" s="16"/>
      <c r="G12" s="16"/>
      <c r="H12" s="16"/>
      <c r="I12" s="16"/>
      <c r="J12" s="16"/>
      <c r="K12" s="16"/>
      <c r="L12" s="16"/>
      <c r="M12" s="16"/>
      <c r="N12" s="16"/>
      <c r="O12" s="16"/>
    </row>
    <row r="13" ht="20.25" customHeight="1" spans="1:15">
      <c r="A13" s="61" t="s">
        <v>83</v>
      </c>
      <c r="B13" s="61" t="s">
        <v>84</v>
      </c>
      <c r="C13" s="16">
        <v>330000</v>
      </c>
      <c r="D13" s="16">
        <v>330000</v>
      </c>
      <c r="E13" s="16">
        <v>330000</v>
      </c>
      <c r="F13" s="16"/>
      <c r="G13" s="16"/>
      <c r="H13" s="16"/>
      <c r="I13" s="16"/>
      <c r="J13" s="16"/>
      <c r="K13" s="16"/>
      <c r="L13" s="16"/>
      <c r="M13" s="16"/>
      <c r="N13" s="16"/>
      <c r="O13" s="16"/>
    </row>
    <row r="14" ht="20.25" customHeight="1" spans="1:15">
      <c r="A14" s="61" t="s">
        <v>85</v>
      </c>
      <c r="B14" s="61" t="s">
        <v>86</v>
      </c>
      <c r="C14" s="16">
        <v>2606969.44</v>
      </c>
      <c r="D14" s="16">
        <v>2606969.44</v>
      </c>
      <c r="E14" s="16">
        <v>2606969.44</v>
      </c>
      <c r="F14" s="16"/>
      <c r="G14" s="16"/>
      <c r="H14" s="16"/>
      <c r="I14" s="16"/>
      <c r="J14" s="16"/>
      <c r="K14" s="16"/>
      <c r="L14" s="16"/>
      <c r="M14" s="16"/>
      <c r="N14" s="16"/>
      <c r="O14" s="16"/>
    </row>
    <row r="15" ht="20.25" customHeight="1" spans="1:15">
      <c r="A15" s="60" t="s">
        <v>87</v>
      </c>
      <c r="B15" s="60" t="s">
        <v>88</v>
      </c>
      <c r="C15" s="16">
        <v>162368.4</v>
      </c>
      <c r="D15" s="16">
        <v>162368.4</v>
      </c>
      <c r="E15" s="16"/>
      <c r="F15" s="16">
        <v>162368.4</v>
      </c>
      <c r="G15" s="16"/>
      <c r="H15" s="16"/>
      <c r="I15" s="16"/>
      <c r="J15" s="16"/>
      <c r="K15" s="16"/>
      <c r="L15" s="16"/>
      <c r="M15" s="16"/>
      <c r="N15" s="16"/>
      <c r="O15" s="16"/>
    </row>
    <row r="16" ht="20.25" customHeight="1" spans="1:15">
      <c r="A16" s="61" t="s">
        <v>89</v>
      </c>
      <c r="B16" s="61" t="s">
        <v>90</v>
      </c>
      <c r="C16" s="16">
        <v>162368.4</v>
      </c>
      <c r="D16" s="16">
        <v>162368.4</v>
      </c>
      <c r="E16" s="16"/>
      <c r="F16" s="16">
        <v>162368.4</v>
      </c>
      <c r="G16" s="16"/>
      <c r="H16" s="16"/>
      <c r="I16" s="16"/>
      <c r="J16" s="16"/>
      <c r="K16" s="16"/>
      <c r="L16" s="16"/>
      <c r="M16" s="16"/>
      <c r="N16" s="16"/>
      <c r="O16" s="16"/>
    </row>
    <row r="17" ht="20.25" customHeight="1" spans="1:15">
      <c r="A17" s="15" t="s">
        <v>91</v>
      </c>
      <c r="B17" s="15" t="s">
        <v>92</v>
      </c>
      <c r="C17" s="16">
        <v>1500550.2</v>
      </c>
      <c r="D17" s="16">
        <v>1500550.2</v>
      </c>
      <c r="E17" s="16">
        <v>1500550.2</v>
      </c>
      <c r="F17" s="16"/>
      <c r="G17" s="16"/>
      <c r="H17" s="16"/>
      <c r="I17" s="16"/>
      <c r="J17" s="16"/>
      <c r="K17" s="16"/>
      <c r="L17" s="16"/>
      <c r="M17" s="16"/>
      <c r="N17" s="16"/>
      <c r="O17" s="16"/>
    </row>
    <row r="18" ht="20.25" customHeight="1" spans="1:15">
      <c r="A18" s="60" t="s">
        <v>93</v>
      </c>
      <c r="B18" s="60" t="s">
        <v>94</v>
      </c>
      <c r="C18" s="16">
        <v>1500550.2</v>
      </c>
      <c r="D18" s="16">
        <v>1500550.2</v>
      </c>
      <c r="E18" s="16">
        <v>1500550.2</v>
      </c>
      <c r="F18" s="16"/>
      <c r="G18" s="16"/>
      <c r="H18" s="16"/>
      <c r="I18" s="16"/>
      <c r="J18" s="16"/>
      <c r="K18" s="16"/>
      <c r="L18" s="16"/>
      <c r="M18" s="16"/>
      <c r="N18" s="16"/>
      <c r="O18" s="16"/>
    </row>
    <row r="19" ht="20.25" customHeight="1" spans="1:15">
      <c r="A19" s="61" t="s">
        <v>95</v>
      </c>
      <c r="B19" s="61" t="s">
        <v>96</v>
      </c>
      <c r="C19" s="16">
        <v>1352365.4</v>
      </c>
      <c r="D19" s="16">
        <v>1352365.4</v>
      </c>
      <c r="E19" s="16">
        <v>1352365.4</v>
      </c>
      <c r="F19" s="16"/>
      <c r="G19" s="16"/>
      <c r="H19" s="16"/>
      <c r="I19" s="16"/>
      <c r="J19" s="16"/>
      <c r="K19" s="16"/>
      <c r="L19" s="16"/>
      <c r="M19" s="16"/>
      <c r="N19" s="16"/>
      <c r="O19" s="16"/>
    </row>
    <row r="20" ht="20.25" customHeight="1" spans="1:15">
      <c r="A20" s="61" t="s">
        <v>97</v>
      </c>
      <c r="B20" s="61" t="s">
        <v>98</v>
      </c>
      <c r="C20" s="16">
        <v>148184.8</v>
      </c>
      <c r="D20" s="16">
        <v>148184.8</v>
      </c>
      <c r="E20" s="16">
        <v>148184.8</v>
      </c>
      <c r="F20" s="16"/>
      <c r="G20" s="16"/>
      <c r="H20" s="16"/>
      <c r="I20" s="16"/>
      <c r="J20" s="16"/>
      <c r="K20" s="16"/>
      <c r="L20" s="16"/>
      <c r="M20" s="16"/>
      <c r="N20" s="16"/>
      <c r="O20" s="16"/>
    </row>
    <row r="21" ht="20.25" customHeight="1" spans="1:15">
      <c r="A21" s="15" t="s">
        <v>99</v>
      </c>
      <c r="B21" s="15" t="s">
        <v>100</v>
      </c>
      <c r="C21" s="16">
        <v>1946772</v>
      </c>
      <c r="D21" s="16">
        <v>1946772</v>
      </c>
      <c r="E21" s="16">
        <v>1946772</v>
      </c>
      <c r="F21" s="16"/>
      <c r="G21" s="16"/>
      <c r="H21" s="16"/>
      <c r="I21" s="16"/>
      <c r="J21" s="16"/>
      <c r="K21" s="16"/>
      <c r="L21" s="16"/>
      <c r="M21" s="16"/>
      <c r="N21" s="16"/>
      <c r="O21" s="16"/>
    </row>
    <row r="22" ht="20.25" customHeight="1" spans="1:15">
      <c r="A22" s="60" t="s">
        <v>101</v>
      </c>
      <c r="B22" s="60" t="s">
        <v>102</v>
      </c>
      <c r="C22" s="16">
        <v>1946772</v>
      </c>
      <c r="D22" s="16">
        <v>1946772</v>
      </c>
      <c r="E22" s="16">
        <v>1946772</v>
      </c>
      <c r="F22" s="16"/>
      <c r="G22" s="16"/>
      <c r="H22" s="16"/>
      <c r="I22" s="16"/>
      <c r="J22" s="16"/>
      <c r="K22" s="16"/>
      <c r="L22" s="16"/>
      <c r="M22" s="16"/>
      <c r="N22" s="16"/>
      <c r="O22" s="16"/>
    </row>
    <row r="23" ht="20.25" customHeight="1" spans="1:15">
      <c r="A23" s="61" t="s">
        <v>103</v>
      </c>
      <c r="B23" s="61" t="s">
        <v>104</v>
      </c>
      <c r="C23" s="16">
        <v>1946772</v>
      </c>
      <c r="D23" s="16">
        <v>1946772</v>
      </c>
      <c r="E23" s="16">
        <v>1946772</v>
      </c>
      <c r="F23" s="16"/>
      <c r="G23" s="16"/>
      <c r="H23" s="16"/>
      <c r="I23" s="16"/>
      <c r="J23" s="16"/>
      <c r="K23" s="16"/>
      <c r="L23" s="16"/>
      <c r="M23" s="16"/>
      <c r="N23" s="16"/>
      <c r="O23" s="16"/>
    </row>
    <row r="24" ht="20.25" customHeight="1" spans="1:15">
      <c r="A24" s="44" t="s">
        <v>105</v>
      </c>
      <c r="B24" s="44"/>
      <c r="C24" s="16">
        <v>28518178.79</v>
      </c>
      <c r="D24" s="16">
        <v>26611778.79</v>
      </c>
      <c r="E24" s="16">
        <v>24280865.39</v>
      </c>
      <c r="F24" s="16">
        <v>2330913.4</v>
      </c>
      <c r="G24" s="16"/>
      <c r="H24" s="16"/>
      <c r="I24" s="16">
        <v>1334400</v>
      </c>
      <c r="J24" s="16">
        <v>572000</v>
      </c>
      <c r="K24" s="16"/>
      <c r="L24" s="16"/>
      <c r="M24" s="16"/>
      <c r="N24" s="16"/>
      <c r="O24" s="16">
        <v>572000</v>
      </c>
    </row>
  </sheetData>
  <mergeCells count="11">
    <mergeCell ref="A2:O2"/>
    <mergeCell ref="A3:I3"/>
    <mergeCell ref="D4:F4"/>
    <mergeCell ref="J4:O4"/>
    <mergeCell ref="A24:B24"/>
    <mergeCell ref="A4:A5"/>
    <mergeCell ref="B4:B5"/>
    <mergeCell ref="C4:C5"/>
    <mergeCell ref="G4:G5"/>
    <mergeCell ref="H4:H5"/>
    <mergeCell ref="I4:I5"/>
  </mergeCells>
  <pageMargins left="0.75" right="0.75" top="1" bottom="1" header="0.5" footer="0.5"/>
  <pageSetup paperSize="1" scale="45" pageOrder="overThenDown"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16"/>
  <sheetViews>
    <sheetView showZeros="0" workbookViewId="0">
      <selection activeCell="A1" sqref="A1"/>
    </sheetView>
  </sheetViews>
  <sheetFormatPr defaultColWidth="8.85" defaultRowHeight="15" customHeight="1" outlineLevelCol="3"/>
  <cols>
    <col min="1" max="4" width="35.7083333333333" customWidth="1"/>
  </cols>
  <sheetData>
    <row r="1" ht="18.75" customHeight="1" spans="1:4">
      <c r="A1" s="1"/>
      <c r="B1" s="1"/>
      <c r="C1" s="1"/>
      <c r="D1" s="5" t="s">
        <v>106</v>
      </c>
    </row>
    <row r="2" ht="45" customHeight="1" spans="1:4">
      <c r="A2" s="3" t="s">
        <v>107</v>
      </c>
      <c r="B2" s="3"/>
      <c r="C2" s="3"/>
      <c r="D2" s="3"/>
    </row>
    <row r="3" ht="18.75" customHeight="1" spans="1:4">
      <c r="A3" s="4" t="str">
        <f>"单位名称："&amp;"元江哈尼族彝族傣族自治县民族中学"</f>
        <v>单位名称：元江哈尼族彝族傣族自治县民族中学</v>
      </c>
      <c r="B3" s="4"/>
      <c r="C3" s="62"/>
      <c r="D3" s="5" t="s">
        <v>2</v>
      </c>
    </row>
    <row r="4" ht="22.5" customHeight="1" spans="1:4">
      <c r="A4" s="7" t="s">
        <v>3</v>
      </c>
      <c r="B4" s="7"/>
      <c r="C4" s="7" t="s">
        <v>4</v>
      </c>
      <c r="D4" s="7"/>
    </row>
    <row r="5" ht="18.75" customHeight="1" spans="1:4">
      <c r="A5" s="7" t="s">
        <v>5</v>
      </c>
      <c r="B5" s="7" t="s">
        <v>6</v>
      </c>
      <c r="C5" s="7" t="s">
        <v>108</v>
      </c>
      <c r="D5" s="7" t="s">
        <v>6</v>
      </c>
    </row>
    <row r="6" ht="18.75" customHeight="1" spans="1:4">
      <c r="A6" s="7"/>
      <c r="B6" s="7"/>
      <c r="C6" s="7"/>
      <c r="D6" s="7"/>
    </row>
    <row r="7" ht="22.5" customHeight="1" spans="1:4">
      <c r="A7" s="14" t="s">
        <v>109</v>
      </c>
      <c r="B7" s="16">
        <v>26611778.79</v>
      </c>
      <c r="C7" s="14" t="s">
        <v>110</v>
      </c>
      <c r="D7" s="16">
        <v>26611778.79</v>
      </c>
    </row>
    <row r="8" ht="22.5" customHeight="1" spans="1:4">
      <c r="A8" s="14" t="s">
        <v>111</v>
      </c>
      <c r="B8" s="16">
        <v>26611778.79</v>
      </c>
      <c r="C8" s="14" t="str">
        <f>"（"&amp;"一"&amp;"）"&amp;"教育支出"</f>
        <v>（一）教育支出</v>
      </c>
      <c r="D8" s="16">
        <v>20065118.75</v>
      </c>
    </row>
    <row r="9" ht="22.5" customHeight="1" spans="1:4">
      <c r="A9" s="14" t="s">
        <v>112</v>
      </c>
      <c r="B9" s="16"/>
      <c r="C9" s="14" t="str">
        <f>"（"&amp;"二"&amp;"）"&amp;"社会保障和就业支出"</f>
        <v>（二）社会保障和就业支出</v>
      </c>
      <c r="D9" s="16">
        <v>3099337.84</v>
      </c>
    </row>
    <row r="10" ht="22.5" customHeight="1" spans="1:4">
      <c r="A10" s="14" t="s">
        <v>113</v>
      </c>
      <c r="B10" s="16"/>
      <c r="C10" s="14" t="str">
        <f>"（"&amp;"三"&amp;"）"&amp;"卫生健康支出"</f>
        <v>（三）卫生健康支出</v>
      </c>
      <c r="D10" s="16">
        <v>1500550.2</v>
      </c>
    </row>
    <row r="11" ht="22.5" customHeight="1" spans="1:4">
      <c r="A11" s="14" t="s">
        <v>114</v>
      </c>
      <c r="B11" s="16"/>
      <c r="C11" s="14" t="str">
        <f>"（"&amp;"四"&amp;"）"&amp;"住房保障支出"</f>
        <v>（四）住房保障支出</v>
      </c>
      <c r="D11" s="16">
        <v>1946772</v>
      </c>
    </row>
    <row r="12" ht="22.5" customHeight="1" spans="1:4">
      <c r="A12" s="14" t="s">
        <v>111</v>
      </c>
      <c r="B12" s="16"/>
      <c r="C12" s="14"/>
      <c r="D12" s="16"/>
    </row>
    <row r="13" ht="22.5" customHeight="1" spans="1:4">
      <c r="A13" s="14" t="s">
        <v>112</v>
      </c>
      <c r="B13" s="16"/>
      <c r="C13" s="14"/>
      <c r="D13" s="16"/>
    </row>
    <row r="14" ht="22.5" customHeight="1" spans="1:4">
      <c r="A14" s="14" t="s">
        <v>113</v>
      </c>
      <c r="B14" s="16"/>
      <c r="C14" s="14"/>
      <c r="D14" s="16"/>
    </row>
    <row r="15" ht="22.5" customHeight="1" spans="1:4">
      <c r="A15" s="63"/>
      <c r="B15" s="16"/>
      <c r="C15" s="14" t="s">
        <v>115</v>
      </c>
      <c r="D15" s="16"/>
    </row>
    <row r="16" ht="22.5" customHeight="1" spans="1:4">
      <c r="A16" s="64" t="s">
        <v>116</v>
      </c>
      <c r="B16" s="65">
        <v>26611778.79</v>
      </c>
      <c r="C16" s="66" t="s">
        <v>117</v>
      </c>
      <c r="D16" s="65">
        <v>26611778.79</v>
      </c>
    </row>
  </sheetData>
  <mergeCells count="8">
    <mergeCell ref="A2:D2"/>
    <mergeCell ref="A3:B3"/>
    <mergeCell ref="A4:B4"/>
    <mergeCell ref="C4:D4"/>
    <mergeCell ref="A5:A6"/>
    <mergeCell ref="B5:B6"/>
    <mergeCell ref="C5:C6"/>
    <mergeCell ref="D5:D6"/>
  </mergeCells>
  <pageMargins left="0.75" right="0.75" top="1" bottom="1" header="0.5" footer="0.5"/>
  <pageSetup paperSize="1" scale="86" pageOrder="overThenDown"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24"/>
  <sheetViews>
    <sheetView showZeros="0" workbookViewId="0">
      <selection activeCell="A1" sqref="A1"/>
    </sheetView>
  </sheetViews>
  <sheetFormatPr defaultColWidth="8.85" defaultRowHeight="15" customHeight="1" outlineLevelCol="6"/>
  <cols>
    <col min="1" max="1" width="21.425" customWidth="1"/>
    <col min="2" max="2" width="28.575" customWidth="1"/>
    <col min="3" max="7" width="21.425" customWidth="1"/>
  </cols>
  <sheetData>
    <row r="1" ht="18.75" customHeight="1" spans="1:7">
      <c r="A1" s="1"/>
      <c r="B1" s="1"/>
      <c r="C1" s="1"/>
      <c r="D1" s="1"/>
      <c r="E1" s="1"/>
      <c r="F1" s="1"/>
      <c r="G1" s="40" t="s">
        <v>118</v>
      </c>
    </row>
    <row r="2" ht="37.5" customHeight="1" spans="1:7">
      <c r="A2" s="3" t="s">
        <v>119</v>
      </c>
      <c r="B2" s="3"/>
      <c r="C2" s="3"/>
      <c r="D2" s="3"/>
      <c r="E2" s="3"/>
      <c r="F2" s="3"/>
      <c r="G2" s="3"/>
    </row>
    <row r="3" ht="18.75" customHeight="1" spans="1:7">
      <c r="A3" s="41" t="str">
        <f>"单位名称："&amp;"元江哈尼族彝族傣族自治县民族中学"</f>
        <v>单位名称：元江哈尼族彝族傣族自治县民族中学</v>
      </c>
      <c r="B3" s="41"/>
      <c r="C3" s="41"/>
      <c r="D3" s="42"/>
      <c r="E3" s="42"/>
      <c r="F3" s="42"/>
      <c r="G3" s="43" t="s">
        <v>29</v>
      </c>
    </row>
    <row r="4" ht="18.75" customHeight="1" spans="1:7">
      <c r="A4" s="12" t="s">
        <v>120</v>
      </c>
      <c r="B4" s="12" t="s">
        <v>60</v>
      </c>
      <c r="C4" s="28" t="s">
        <v>32</v>
      </c>
      <c r="D4" s="28" t="s">
        <v>63</v>
      </c>
      <c r="E4" s="28"/>
      <c r="F4" s="28"/>
      <c r="G4" s="12" t="s">
        <v>64</v>
      </c>
    </row>
    <row r="5" ht="18.75" customHeight="1" spans="1:7">
      <c r="A5" s="12" t="s">
        <v>59</v>
      </c>
      <c r="B5" s="12" t="s">
        <v>60</v>
      </c>
      <c r="C5" s="28"/>
      <c r="D5" s="28" t="s">
        <v>34</v>
      </c>
      <c r="E5" s="28" t="s">
        <v>121</v>
      </c>
      <c r="F5" s="28" t="s">
        <v>122</v>
      </c>
      <c r="G5" s="12"/>
    </row>
    <row r="6" ht="18.75" customHeight="1" spans="1:7">
      <c r="A6" s="13" t="s">
        <v>46</v>
      </c>
      <c r="B6" s="13" t="s">
        <v>47</v>
      </c>
      <c r="C6" s="13" t="s">
        <v>48</v>
      </c>
      <c r="D6" s="13" t="s">
        <v>49</v>
      </c>
      <c r="E6" s="13" t="s">
        <v>50</v>
      </c>
      <c r="F6" s="13" t="s">
        <v>51</v>
      </c>
      <c r="G6" s="13" t="s">
        <v>52</v>
      </c>
    </row>
    <row r="7" ht="20.25" customHeight="1" spans="1:7">
      <c r="A7" s="15" t="s">
        <v>71</v>
      </c>
      <c r="B7" s="15" t="s">
        <v>72</v>
      </c>
      <c r="C7" s="16">
        <v>20065118.75</v>
      </c>
      <c r="D7" s="16">
        <v>17896573.75</v>
      </c>
      <c r="E7" s="16">
        <v>17413729.91</v>
      </c>
      <c r="F7" s="16">
        <v>482843.84</v>
      </c>
      <c r="G7" s="16">
        <v>2168545</v>
      </c>
    </row>
    <row r="8" ht="20.25" customHeight="1" spans="1:7">
      <c r="A8" s="60" t="s">
        <v>73</v>
      </c>
      <c r="B8" s="60" t="s">
        <v>74</v>
      </c>
      <c r="C8" s="16">
        <v>20065118.75</v>
      </c>
      <c r="D8" s="16">
        <v>17896573.75</v>
      </c>
      <c r="E8" s="16">
        <v>17413729.91</v>
      </c>
      <c r="F8" s="16">
        <v>482843.84</v>
      </c>
      <c r="G8" s="16">
        <v>2168545</v>
      </c>
    </row>
    <row r="9" ht="20.25" customHeight="1" spans="1:7">
      <c r="A9" s="61" t="s">
        <v>75</v>
      </c>
      <c r="B9" s="61" t="s">
        <v>76</v>
      </c>
      <c r="C9" s="16">
        <v>298273</v>
      </c>
      <c r="D9" s="16"/>
      <c r="E9" s="16"/>
      <c r="F9" s="16"/>
      <c r="G9" s="16">
        <v>298273</v>
      </c>
    </row>
    <row r="10" ht="20.25" customHeight="1" spans="1:7">
      <c r="A10" s="61" t="s">
        <v>77</v>
      </c>
      <c r="B10" s="61" t="s">
        <v>78</v>
      </c>
      <c r="C10" s="16">
        <v>19766845.75</v>
      </c>
      <c r="D10" s="16">
        <v>17896573.75</v>
      </c>
      <c r="E10" s="16">
        <v>17413729.91</v>
      </c>
      <c r="F10" s="16">
        <v>482843.84</v>
      </c>
      <c r="G10" s="16">
        <v>1870272</v>
      </c>
    </row>
    <row r="11" ht="20.25" customHeight="1" spans="1:7">
      <c r="A11" s="15" t="s">
        <v>79</v>
      </c>
      <c r="B11" s="15" t="s">
        <v>80</v>
      </c>
      <c r="C11" s="16">
        <v>3099337.84</v>
      </c>
      <c r="D11" s="16">
        <v>2936969.44</v>
      </c>
      <c r="E11" s="16">
        <v>2906969.44</v>
      </c>
      <c r="F11" s="16">
        <v>30000</v>
      </c>
      <c r="G11" s="16">
        <v>162368.4</v>
      </c>
    </row>
    <row r="12" ht="20.25" customHeight="1" spans="1:7">
      <c r="A12" s="60" t="s">
        <v>81</v>
      </c>
      <c r="B12" s="60" t="s">
        <v>82</v>
      </c>
      <c r="C12" s="16">
        <v>2936969.44</v>
      </c>
      <c r="D12" s="16">
        <v>2936969.44</v>
      </c>
      <c r="E12" s="16">
        <v>2906969.44</v>
      </c>
      <c r="F12" s="16">
        <v>30000</v>
      </c>
      <c r="G12" s="16"/>
    </row>
    <row r="13" ht="20.25" customHeight="1" spans="1:7">
      <c r="A13" s="61" t="s">
        <v>83</v>
      </c>
      <c r="B13" s="61" t="s">
        <v>84</v>
      </c>
      <c r="C13" s="16">
        <v>330000</v>
      </c>
      <c r="D13" s="16">
        <v>330000</v>
      </c>
      <c r="E13" s="16">
        <v>300000</v>
      </c>
      <c r="F13" s="16">
        <v>30000</v>
      </c>
      <c r="G13" s="16"/>
    </row>
    <row r="14" ht="20.25" customHeight="1" spans="1:7">
      <c r="A14" s="61" t="s">
        <v>85</v>
      </c>
      <c r="B14" s="61" t="s">
        <v>86</v>
      </c>
      <c r="C14" s="16">
        <v>2606969.44</v>
      </c>
      <c r="D14" s="16">
        <v>2606969.44</v>
      </c>
      <c r="E14" s="16">
        <v>2606969.44</v>
      </c>
      <c r="F14" s="16"/>
      <c r="G14" s="16"/>
    </row>
    <row r="15" ht="20.25" customHeight="1" spans="1:7">
      <c r="A15" s="60" t="s">
        <v>87</v>
      </c>
      <c r="B15" s="60" t="s">
        <v>88</v>
      </c>
      <c r="C15" s="16">
        <v>162368.4</v>
      </c>
      <c r="D15" s="16"/>
      <c r="E15" s="16"/>
      <c r="F15" s="16"/>
      <c r="G15" s="16">
        <v>162368.4</v>
      </c>
    </row>
    <row r="16" ht="20.25" customHeight="1" spans="1:7">
      <c r="A16" s="61" t="s">
        <v>89</v>
      </c>
      <c r="B16" s="61" t="s">
        <v>90</v>
      </c>
      <c r="C16" s="16">
        <v>162368.4</v>
      </c>
      <c r="D16" s="16"/>
      <c r="E16" s="16"/>
      <c r="F16" s="16"/>
      <c r="G16" s="16">
        <v>162368.4</v>
      </c>
    </row>
    <row r="17" ht="20.25" customHeight="1" spans="1:7">
      <c r="A17" s="15" t="s">
        <v>91</v>
      </c>
      <c r="B17" s="15" t="s">
        <v>92</v>
      </c>
      <c r="C17" s="16">
        <v>1500550.2</v>
      </c>
      <c r="D17" s="16">
        <v>1500550.2</v>
      </c>
      <c r="E17" s="16">
        <v>1500550.2</v>
      </c>
      <c r="F17" s="16"/>
      <c r="G17" s="16"/>
    </row>
    <row r="18" ht="20.25" customHeight="1" spans="1:7">
      <c r="A18" s="60" t="s">
        <v>93</v>
      </c>
      <c r="B18" s="60" t="s">
        <v>94</v>
      </c>
      <c r="C18" s="16">
        <v>1500550.2</v>
      </c>
      <c r="D18" s="16">
        <v>1500550.2</v>
      </c>
      <c r="E18" s="16">
        <v>1500550.2</v>
      </c>
      <c r="F18" s="16"/>
      <c r="G18" s="16"/>
    </row>
    <row r="19" ht="20.25" customHeight="1" spans="1:7">
      <c r="A19" s="61" t="s">
        <v>95</v>
      </c>
      <c r="B19" s="61" t="s">
        <v>96</v>
      </c>
      <c r="C19" s="16">
        <v>1352365.4</v>
      </c>
      <c r="D19" s="16">
        <v>1352365.4</v>
      </c>
      <c r="E19" s="16">
        <v>1352365.4</v>
      </c>
      <c r="F19" s="16"/>
      <c r="G19" s="16"/>
    </row>
    <row r="20" ht="20.25" customHeight="1" spans="1:7">
      <c r="A20" s="61" t="s">
        <v>97</v>
      </c>
      <c r="B20" s="61" t="s">
        <v>98</v>
      </c>
      <c r="C20" s="16">
        <v>148184.8</v>
      </c>
      <c r="D20" s="16">
        <v>148184.8</v>
      </c>
      <c r="E20" s="16">
        <v>148184.8</v>
      </c>
      <c r="F20" s="16"/>
      <c r="G20" s="16"/>
    </row>
    <row r="21" ht="20.25" customHeight="1" spans="1:7">
      <c r="A21" s="15" t="s">
        <v>99</v>
      </c>
      <c r="B21" s="15" t="s">
        <v>100</v>
      </c>
      <c r="C21" s="16">
        <v>1946772</v>
      </c>
      <c r="D21" s="16">
        <v>1946772</v>
      </c>
      <c r="E21" s="16">
        <v>1946772</v>
      </c>
      <c r="F21" s="16"/>
      <c r="G21" s="16"/>
    </row>
    <row r="22" ht="20.25" customHeight="1" spans="1:7">
      <c r="A22" s="60" t="s">
        <v>101</v>
      </c>
      <c r="B22" s="60" t="s">
        <v>102</v>
      </c>
      <c r="C22" s="16">
        <v>1946772</v>
      </c>
      <c r="D22" s="16">
        <v>1946772</v>
      </c>
      <c r="E22" s="16">
        <v>1946772</v>
      </c>
      <c r="F22" s="16"/>
      <c r="G22" s="16"/>
    </row>
    <row r="23" ht="20.25" customHeight="1" spans="1:7">
      <c r="A23" s="61" t="s">
        <v>103</v>
      </c>
      <c r="B23" s="61" t="s">
        <v>104</v>
      </c>
      <c r="C23" s="16">
        <v>1946772</v>
      </c>
      <c r="D23" s="16">
        <v>1946772</v>
      </c>
      <c r="E23" s="16">
        <v>1946772</v>
      </c>
      <c r="F23" s="16"/>
      <c r="G23" s="16"/>
    </row>
    <row r="24" ht="20.25" customHeight="1" spans="1:7">
      <c r="A24" s="44" t="s">
        <v>105</v>
      </c>
      <c r="B24" s="44"/>
      <c r="C24" s="45">
        <v>26611778.79</v>
      </c>
      <c r="D24" s="45">
        <v>24280865.39</v>
      </c>
      <c r="E24" s="45">
        <v>23768021.55</v>
      </c>
      <c r="F24" s="45">
        <v>512843.84</v>
      </c>
      <c r="G24" s="45">
        <v>2330913.4</v>
      </c>
    </row>
  </sheetData>
  <mergeCells count="7">
    <mergeCell ref="A2:G2"/>
    <mergeCell ref="A3:C3"/>
    <mergeCell ref="A4:B4"/>
    <mergeCell ref="D4:F4"/>
    <mergeCell ref="A24:B24"/>
    <mergeCell ref="C4:C5"/>
    <mergeCell ref="G4:G5"/>
  </mergeCells>
  <pageMargins left="0.75" right="0.75" top="1" bottom="1" header="0.5" footer="0.5"/>
  <pageSetup paperSize="1" scale="78" pageOrder="overThenDown"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7"/>
  <sheetViews>
    <sheetView showZeros="0" workbookViewId="0">
      <selection activeCell="C22" sqref="C22"/>
    </sheetView>
  </sheetViews>
  <sheetFormatPr defaultColWidth="8.85" defaultRowHeight="15" customHeight="1" outlineLevelRow="6" outlineLevelCol="5"/>
  <cols>
    <col min="1" max="6" width="28.575" customWidth="1"/>
  </cols>
  <sheetData>
    <row r="1" ht="18.75" customHeight="1" spans="1:6">
      <c r="A1" s="53"/>
      <c r="B1" s="53"/>
      <c r="C1" s="54"/>
      <c r="D1" s="1"/>
      <c r="E1" s="1"/>
      <c r="F1" s="55" t="s">
        <v>123</v>
      </c>
    </row>
    <row r="2" ht="41.25" customHeight="1" spans="1:6">
      <c r="A2" s="56" t="s">
        <v>124</v>
      </c>
      <c r="B2" s="56"/>
      <c r="C2" s="56"/>
      <c r="D2" s="56"/>
      <c r="E2" s="56"/>
      <c r="F2" s="56"/>
    </row>
    <row r="3" ht="18.75" customHeight="1" spans="1:6">
      <c r="A3" s="4" t="str">
        <f>"单位名称："&amp;"元江哈尼族彝族傣族自治县民族中学"</f>
        <v>单位名称：元江哈尼族彝族傣族自治县民族中学</v>
      </c>
      <c r="B3" s="4"/>
      <c r="C3" s="4"/>
      <c r="D3" s="57"/>
      <c r="E3" s="1"/>
      <c r="F3" s="55" t="s">
        <v>29</v>
      </c>
    </row>
    <row r="4" ht="18.75" customHeight="1" spans="1:6">
      <c r="A4" s="12" t="s">
        <v>125</v>
      </c>
      <c r="B4" s="28" t="s">
        <v>126</v>
      </c>
      <c r="C4" s="28" t="s">
        <v>127</v>
      </c>
      <c r="D4" s="28"/>
      <c r="E4" s="28"/>
      <c r="F4" s="28" t="s">
        <v>128</v>
      </c>
    </row>
    <row r="5" ht="18.75" customHeight="1" spans="1:6">
      <c r="A5" s="12"/>
      <c r="B5" s="28"/>
      <c r="C5" s="28" t="s">
        <v>34</v>
      </c>
      <c r="D5" s="28" t="s">
        <v>129</v>
      </c>
      <c r="E5" s="28" t="s">
        <v>130</v>
      </c>
      <c r="F5" s="28"/>
    </row>
    <row r="6" ht="18.75" customHeight="1" spans="1:6">
      <c r="A6" s="58">
        <v>1</v>
      </c>
      <c r="B6" s="59">
        <v>2</v>
      </c>
      <c r="C6" s="58">
        <v>3</v>
      </c>
      <c r="D6" s="58">
        <v>4</v>
      </c>
      <c r="E6" s="58">
        <v>5</v>
      </c>
      <c r="F6" s="58">
        <v>6</v>
      </c>
    </row>
    <row r="7" ht="20.25" customHeight="1" spans="1:6">
      <c r="A7" s="16">
        <v>6600</v>
      </c>
      <c r="B7" s="16"/>
      <c r="C7" s="16"/>
      <c r="D7" s="16"/>
      <c r="E7" s="16"/>
      <c r="F7" s="16">
        <v>6600</v>
      </c>
    </row>
  </sheetData>
  <mergeCells count="6">
    <mergeCell ref="A2:F2"/>
    <mergeCell ref="A3:C3"/>
    <mergeCell ref="C4:E4"/>
    <mergeCell ref="A4:A5"/>
    <mergeCell ref="B4:B5"/>
    <mergeCell ref="F4:F5"/>
  </mergeCells>
  <pageMargins left="0.75" right="0.75" top="1" bottom="1" header="0.5" footer="0.5"/>
  <pageSetup paperSize="1" scale="72" pageOrder="overThenDown"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30"/>
  <sheetViews>
    <sheetView showZeros="0" workbookViewId="0">
      <selection activeCell="A1" sqref="A1"/>
    </sheetView>
  </sheetViews>
  <sheetFormatPr defaultColWidth="8.85" defaultRowHeight="15" customHeight="1"/>
  <cols>
    <col min="1" max="7" width="28.575" customWidth="1"/>
    <col min="8" max="23" width="14.2833333333333" customWidth="1"/>
  </cols>
  <sheetData>
    <row r="1" ht="18.75" customHeight="1" spans="1:23">
      <c r="A1" s="1"/>
      <c r="B1" s="1"/>
      <c r="C1" s="1"/>
      <c r="D1" s="1"/>
      <c r="E1" s="1"/>
      <c r="F1" s="1"/>
      <c r="G1" s="1"/>
      <c r="H1" s="1"/>
      <c r="I1" s="1"/>
      <c r="J1" s="1"/>
      <c r="K1" s="1"/>
      <c r="L1" s="2"/>
      <c r="M1" s="2"/>
      <c r="N1" s="2"/>
      <c r="O1" s="2"/>
      <c r="P1" s="2"/>
      <c r="Q1" s="2"/>
      <c r="R1" s="2"/>
      <c r="S1" s="2"/>
      <c r="T1" s="2"/>
      <c r="U1" s="2"/>
      <c r="V1" s="2"/>
      <c r="W1" s="2" t="s">
        <v>131</v>
      </c>
    </row>
    <row r="2" ht="45" customHeight="1" spans="1:23">
      <c r="A2" s="3" t="s">
        <v>132</v>
      </c>
      <c r="B2" s="3"/>
      <c r="C2" s="3"/>
      <c r="D2" s="3"/>
      <c r="E2" s="3"/>
      <c r="F2" s="3"/>
      <c r="G2" s="3"/>
      <c r="H2" s="3"/>
      <c r="I2" s="3"/>
      <c r="J2" s="3"/>
      <c r="K2" s="3"/>
      <c r="L2" s="49"/>
      <c r="M2" s="49"/>
      <c r="N2" s="49"/>
      <c r="O2" s="49"/>
      <c r="P2" s="49"/>
      <c r="Q2" s="49"/>
      <c r="R2" s="49"/>
      <c r="S2" s="49"/>
      <c r="T2" s="49"/>
      <c r="U2" s="49"/>
      <c r="V2" s="49"/>
      <c r="W2" s="49"/>
    </row>
    <row r="3" ht="18.75" customHeight="1" spans="1:23">
      <c r="A3" s="4" t="str">
        <f>"单位名称："&amp;"元江哈尼族彝族傣族自治县民族中学"</f>
        <v>单位名称：元江哈尼族彝族傣族自治县民族中学</v>
      </c>
      <c r="B3" s="4"/>
      <c r="C3" s="4"/>
      <c r="D3" s="4"/>
      <c r="E3" s="4"/>
      <c r="F3" s="4"/>
      <c r="G3" s="4"/>
      <c r="H3" s="50"/>
      <c r="I3" s="50"/>
      <c r="J3" s="50"/>
      <c r="K3" s="50"/>
      <c r="L3" s="5"/>
      <c r="M3" s="5"/>
      <c r="N3" s="5"/>
      <c r="O3" s="5"/>
      <c r="P3" s="5"/>
      <c r="Q3" s="5"/>
      <c r="R3" s="5"/>
      <c r="S3" s="5"/>
      <c r="T3" s="5"/>
      <c r="U3" s="5"/>
      <c r="V3" s="5"/>
      <c r="W3" s="5" t="s">
        <v>29</v>
      </c>
    </row>
    <row r="4" ht="18.75" customHeight="1" spans="1:23">
      <c r="A4" s="51" t="s">
        <v>133</v>
      </c>
      <c r="B4" s="51" t="s">
        <v>134</v>
      </c>
      <c r="C4" s="51" t="s">
        <v>135</v>
      </c>
      <c r="D4" s="51" t="s">
        <v>136</v>
      </c>
      <c r="E4" s="51" t="s">
        <v>137</v>
      </c>
      <c r="F4" s="51" t="s">
        <v>138</v>
      </c>
      <c r="G4" s="51" t="s">
        <v>139</v>
      </c>
      <c r="H4" s="52" t="s">
        <v>32</v>
      </c>
      <c r="I4" s="52" t="s">
        <v>140</v>
      </c>
      <c r="J4" s="51"/>
      <c r="K4" s="51"/>
      <c r="L4" s="51"/>
      <c r="M4" s="51"/>
      <c r="N4" s="51" t="s">
        <v>141</v>
      </c>
      <c r="O4" s="51"/>
      <c r="P4" s="51"/>
      <c r="Q4" s="51" t="s">
        <v>38</v>
      </c>
      <c r="R4" s="51" t="s">
        <v>62</v>
      </c>
      <c r="S4" s="51"/>
      <c r="T4" s="51"/>
      <c r="U4" s="51"/>
      <c r="V4" s="51"/>
      <c r="W4" s="51"/>
    </row>
    <row r="5" ht="18.75" customHeight="1" spans="1:23">
      <c r="A5" s="51"/>
      <c r="B5" s="51"/>
      <c r="C5" s="51"/>
      <c r="D5" s="51"/>
      <c r="E5" s="51"/>
      <c r="F5" s="51"/>
      <c r="G5" s="51"/>
      <c r="H5" s="52" t="s">
        <v>142</v>
      </c>
      <c r="I5" s="52" t="s">
        <v>143</v>
      </c>
      <c r="J5" s="51" t="s">
        <v>36</v>
      </c>
      <c r="K5" s="51" t="s">
        <v>37</v>
      </c>
      <c r="L5" s="51"/>
      <c r="M5" s="51"/>
      <c r="N5" s="51" t="s">
        <v>141</v>
      </c>
      <c r="O5" s="51" t="s">
        <v>36</v>
      </c>
      <c r="P5" s="51" t="s">
        <v>37</v>
      </c>
      <c r="Q5" s="51" t="s">
        <v>38</v>
      </c>
      <c r="R5" s="51" t="s">
        <v>62</v>
      </c>
      <c r="S5" s="51" t="s">
        <v>41</v>
      </c>
      <c r="T5" s="51" t="s">
        <v>42</v>
      </c>
      <c r="U5" s="51" t="s">
        <v>43</v>
      </c>
      <c r="V5" s="51" t="s">
        <v>44</v>
      </c>
      <c r="W5" s="51" t="s">
        <v>45</v>
      </c>
    </row>
    <row r="6" ht="18.75" customHeight="1" spans="1:23">
      <c r="A6" s="51"/>
      <c r="B6" s="51"/>
      <c r="C6" s="51"/>
      <c r="D6" s="51"/>
      <c r="E6" s="51"/>
      <c r="F6" s="51"/>
      <c r="G6" s="51"/>
      <c r="H6" s="52"/>
      <c r="I6" s="52" t="s">
        <v>144</v>
      </c>
      <c r="J6" s="51" t="s">
        <v>145</v>
      </c>
      <c r="K6" s="51" t="s">
        <v>146</v>
      </c>
      <c r="L6" s="51" t="s">
        <v>147</v>
      </c>
      <c r="M6" s="51" t="s">
        <v>148</v>
      </c>
      <c r="N6" s="51" t="s">
        <v>35</v>
      </c>
      <c r="O6" s="51" t="s">
        <v>36</v>
      </c>
      <c r="P6" s="51" t="s">
        <v>37</v>
      </c>
      <c r="Q6" s="51"/>
      <c r="R6" s="51" t="s">
        <v>34</v>
      </c>
      <c r="S6" s="51" t="s">
        <v>41</v>
      </c>
      <c r="T6" s="51" t="s">
        <v>42</v>
      </c>
      <c r="U6" s="51" t="s">
        <v>43</v>
      </c>
      <c r="V6" s="51" t="s">
        <v>44</v>
      </c>
      <c r="W6" s="51" t="s">
        <v>45</v>
      </c>
    </row>
    <row r="7" ht="22.65" customHeight="1" spans="1:23">
      <c r="A7" s="51"/>
      <c r="B7" s="51"/>
      <c r="C7" s="51"/>
      <c r="D7" s="51"/>
      <c r="E7" s="51"/>
      <c r="F7" s="51"/>
      <c r="G7" s="51"/>
      <c r="H7" s="52"/>
      <c r="I7" s="52" t="s">
        <v>34</v>
      </c>
      <c r="J7" s="51"/>
      <c r="K7" s="51"/>
      <c r="L7" s="51"/>
      <c r="M7" s="51"/>
      <c r="N7" s="51"/>
      <c r="O7" s="51"/>
      <c r="P7" s="51"/>
      <c r="Q7" s="51"/>
      <c r="R7" s="51"/>
      <c r="S7" s="51"/>
      <c r="T7" s="51"/>
      <c r="U7" s="51"/>
      <c r="V7" s="51"/>
      <c r="W7" s="51"/>
    </row>
    <row r="8" ht="18.75" customHeight="1" spans="1:23">
      <c r="A8" s="52" t="s">
        <v>46</v>
      </c>
      <c r="B8" s="52">
        <v>2</v>
      </c>
      <c r="C8" s="52">
        <v>3</v>
      </c>
      <c r="D8" s="52">
        <v>4</v>
      </c>
      <c r="E8" s="52">
        <v>5</v>
      </c>
      <c r="F8" s="52">
        <v>6</v>
      </c>
      <c r="G8" s="52">
        <v>7</v>
      </c>
      <c r="H8" s="52">
        <v>8</v>
      </c>
      <c r="I8" s="52">
        <v>9</v>
      </c>
      <c r="J8" s="52">
        <v>10</v>
      </c>
      <c r="K8" s="52">
        <v>11</v>
      </c>
      <c r="L8" s="52">
        <v>12</v>
      </c>
      <c r="M8" s="52">
        <v>13</v>
      </c>
      <c r="N8" s="52">
        <v>14</v>
      </c>
      <c r="O8" s="52">
        <v>15</v>
      </c>
      <c r="P8" s="52">
        <v>16</v>
      </c>
      <c r="Q8" s="52">
        <v>17</v>
      </c>
      <c r="R8" s="52">
        <v>18</v>
      </c>
      <c r="S8" s="52">
        <v>19</v>
      </c>
      <c r="T8" s="52">
        <v>20</v>
      </c>
      <c r="U8" s="52">
        <v>21</v>
      </c>
      <c r="V8" s="52">
        <v>22</v>
      </c>
      <c r="W8" s="52">
        <v>23</v>
      </c>
    </row>
    <row r="9" ht="18.75" customHeight="1" spans="1:23">
      <c r="A9" s="8" t="s">
        <v>56</v>
      </c>
      <c r="B9" s="8" t="s">
        <v>149</v>
      </c>
      <c r="C9" s="9" t="s">
        <v>150</v>
      </c>
      <c r="D9" s="8" t="s">
        <v>77</v>
      </c>
      <c r="E9" s="8" t="s">
        <v>78</v>
      </c>
      <c r="F9" s="8" t="s">
        <v>151</v>
      </c>
      <c r="G9" s="8" t="s">
        <v>152</v>
      </c>
      <c r="H9" s="16">
        <v>6916116</v>
      </c>
      <c r="I9" s="16">
        <v>6916116</v>
      </c>
      <c r="J9" s="16"/>
      <c r="K9" s="16"/>
      <c r="L9" s="16">
        <v>6916116</v>
      </c>
      <c r="M9" s="16"/>
      <c r="N9" s="16"/>
      <c r="O9" s="16"/>
      <c r="P9" s="16"/>
      <c r="Q9" s="16"/>
      <c r="R9" s="16"/>
      <c r="S9" s="16"/>
      <c r="T9" s="16"/>
      <c r="U9" s="16"/>
      <c r="V9" s="16"/>
      <c r="W9" s="16"/>
    </row>
    <row r="10" ht="18.75" customHeight="1" spans="1:23">
      <c r="A10" s="8" t="s">
        <v>56</v>
      </c>
      <c r="B10" s="8" t="s">
        <v>149</v>
      </c>
      <c r="C10" s="9" t="s">
        <v>150</v>
      </c>
      <c r="D10" s="8" t="s">
        <v>77</v>
      </c>
      <c r="E10" s="8" t="s">
        <v>78</v>
      </c>
      <c r="F10" s="8" t="s">
        <v>153</v>
      </c>
      <c r="G10" s="8" t="s">
        <v>154</v>
      </c>
      <c r="H10" s="16">
        <v>754716</v>
      </c>
      <c r="I10" s="16">
        <v>754716</v>
      </c>
      <c r="J10" s="16"/>
      <c r="K10" s="16"/>
      <c r="L10" s="16">
        <v>754716</v>
      </c>
      <c r="M10" s="16"/>
      <c r="N10" s="16"/>
      <c r="O10" s="16"/>
      <c r="P10" s="22"/>
      <c r="Q10" s="16"/>
      <c r="R10" s="16"/>
      <c r="S10" s="16"/>
      <c r="T10" s="16"/>
      <c r="U10" s="16"/>
      <c r="V10" s="16"/>
      <c r="W10" s="16"/>
    </row>
    <row r="11" ht="18.75" customHeight="1" spans="1:23">
      <c r="A11" s="8" t="s">
        <v>56</v>
      </c>
      <c r="B11" s="8" t="s">
        <v>149</v>
      </c>
      <c r="C11" s="9" t="s">
        <v>150</v>
      </c>
      <c r="D11" s="8" t="s">
        <v>77</v>
      </c>
      <c r="E11" s="8" t="s">
        <v>78</v>
      </c>
      <c r="F11" s="8" t="s">
        <v>155</v>
      </c>
      <c r="G11" s="8" t="s">
        <v>156</v>
      </c>
      <c r="H11" s="16">
        <v>576343</v>
      </c>
      <c r="I11" s="16">
        <v>576343</v>
      </c>
      <c r="J11" s="16"/>
      <c r="K11" s="16"/>
      <c r="L11" s="16">
        <v>576343</v>
      </c>
      <c r="M11" s="16"/>
      <c r="N11" s="16"/>
      <c r="O11" s="16"/>
      <c r="P11" s="22"/>
      <c r="Q11" s="16"/>
      <c r="R11" s="16"/>
      <c r="S11" s="16"/>
      <c r="T11" s="16"/>
      <c r="U11" s="16"/>
      <c r="V11" s="16"/>
      <c r="W11" s="16"/>
    </row>
    <row r="12" ht="18.75" customHeight="1" spans="1:23">
      <c r="A12" s="8" t="s">
        <v>56</v>
      </c>
      <c r="B12" s="8" t="s">
        <v>149</v>
      </c>
      <c r="C12" s="9" t="s">
        <v>150</v>
      </c>
      <c r="D12" s="8" t="s">
        <v>77</v>
      </c>
      <c r="E12" s="8" t="s">
        <v>78</v>
      </c>
      <c r="F12" s="8" t="s">
        <v>155</v>
      </c>
      <c r="G12" s="8" t="s">
        <v>156</v>
      </c>
      <c r="H12" s="16">
        <v>41700</v>
      </c>
      <c r="I12" s="16">
        <v>41700</v>
      </c>
      <c r="J12" s="16"/>
      <c r="K12" s="16"/>
      <c r="L12" s="16">
        <v>41700</v>
      </c>
      <c r="M12" s="16"/>
      <c r="N12" s="16"/>
      <c r="O12" s="16"/>
      <c r="P12" s="22"/>
      <c r="Q12" s="16"/>
      <c r="R12" s="16"/>
      <c r="S12" s="16"/>
      <c r="T12" s="16"/>
      <c r="U12" s="16"/>
      <c r="V12" s="16"/>
      <c r="W12" s="16"/>
    </row>
    <row r="13" ht="18.75" customHeight="1" spans="1:23">
      <c r="A13" s="8" t="s">
        <v>56</v>
      </c>
      <c r="B13" s="8" t="s">
        <v>149</v>
      </c>
      <c r="C13" s="9" t="s">
        <v>150</v>
      </c>
      <c r="D13" s="8" t="s">
        <v>77</v>
      </c>
      <c r="E13" s="8" t="s">
        <v>78</v>
      </c>
      <c r="F13" s="8" t="s">
        <v>157</v>
      </c>
      <c r="G13" s="8" t="s">
        <v>158</v>
      </c>
      <c r="H13" s="16">
        <v>2338800</v>
      </c>
      <c r="I13" s="16">
        <v>2338800</v>
      </c>
      <c r="J13" s="16"/>
      <c r="K13" s="16"/>
      <c r="L13" s="16">
        <v>2338800</v>
      </c>
      <c r="M13" s="16"/>
      <c r="N13" s="16"/>
      <c r="O13" s="16"/>
      <c r="P13" s="22"/>
      <c r="Q13" s="16"/>
      <c r="R13" s="16"/>
      <c r="S13" s="16"/>
      <c r="T13" s="16"/>
      <c r="U13" s="16"/>
      <c r="V13" s="16"/>
      <c r="W13" s="16"/>
    </row>
    <row r="14" ht="18.75" customHeight="1" spans="1:23">
      <c r="A14" s="8" t="s">
        <v>56</v>
      </c>
      <c r="B14" s="8" t="s">
        <v>149</v>
      </c>
      <c r="C14" s="9" t="s">
        <v>150</v>
      </c>
      <c r="D14" s="8" t="s">
        <v>77</v>
      </c>
      <c r="E14" s="8" t="s">
        <v>78</v>
      </c>
      <c r="F14" s="8" t="s">
        <v>157</v>
      </c>
      <c r="G14" s="8" t="s">
        <v>158</v>
      </c>
      <c r="H14" s="16">
        <v>4170000</v>
      </c>
      <c r="I14" s="16">
        <v>4170000</v>
      </c>
      <c r="J14" s="16"/>
      <c r="K14" s="16"/>
      <c r="L14" s="16">
        <v>4170000</v>
      </c>
      <c r="M14" s="16"/>
      <c r="N14" s="16"/>
      <c r="O14" s="16"/>
      <c r="P14" s="22"/>
      <c r="Q14" s="16"/>
      <c r="R14" s="16"/>
      <c r="S14" s="16"/>
      <c r="T14" s="16"/>
      <c r="U14" s="16"/>
      <c r="V14" s="16"/>
      <c r="W14" s="16"/>
    </row>
    <row r="15" ht="18.75" customHeight="1" spans="1:23">
      <c r="A15" s="8" t="s">
        <v>56</v>
      </c>
      <c r="B15" s="8" t="s">
        <v>159</v>
      </c>
      <c r="C15" s="9" t="s">
        <v>160</v>
      </c>
      <c r="D15" s="8" t="s">
        <v>77</v>
      </c>
      <c r="E15" s="8" t="s">
        <v>78</v>
      </c>
      <c r="F15" s="8" t="s">
        <v>161</v>
      </c>
      <c r="G15" s="8" t="s">
        <v>162</v>
      </c>
      <c r="H15" s="16">
        <v>114054.91</v>
      </c>
      <c r="I15" s="16">
        <v>114054.91</v>
      </c>
      <c r="J15" s="16"/>
      <c r="K15" s="16"/>
      <c r="L15" s="16">
        <v>114054.91</v>
      </c>
      <c r="M15" s="16"/>
      <c r="N15" s="16"/>
      <c r="O15" s="16"/>
      <c r="P15" s="22"/>
      <c r="Q15" s="16"/>
      <c r="R15" s="16"/>
      <c r="S15" s="16"/>
      <c r="T15" s="16"/>
      <c r="U15" s="16"/>
      <c r="V15" s="16"/>
      <c r="W15" s="16"/>
    </row>
    <row r="16" ht="18.75" customHeight="1" spans="1:23">
      <c r="A16" s="8" t="s">
        <v>56</v>
      </c>
      <c r="B16" s="8" t="s">
        <v>159</v>
      </c>
      <c r="C16" s="9" t="s">
        <v>160</v>
      </c>
      <c r="D16" s="8" t="s">
        <v>85</v>
      </c>
      <c r="E16" s="8" t="s">
        <v>86</v>
      </c>
      <c r="F16" s="8" t="s">
        <v>163</v>
      </c>
      <c r="G16" s="8" t="s">
        <v>164</v>
      </c>
      <c r="H16" s="16">
        <v>2606969.44</v>
      </c>
      <c r="I16" s="16">
        <v>2606969.44</v>
      </c>
      <c r="J16" s="16"/>
      <c r="K16" s="16"/>
      <c r="L16" s="16">
        <v>2606969.44</v>
      </c>
      <c r="M16" s="16"/>
      <c r="N16" s="16"/>
      <c r="O16" s="16"/>
      <c r="P16" s="22"/>
      <c r="Q16" s="16"/>
      <c r="R16" s="16"/>
      <c r="S16" s="16"/>
      <c r="T16" s="16"/>
      <c r="U16" s="16"/>
      <c r="V16" s="16"/>
      <c r="W16" s="16"/>
    </row>
    <row r="17" ht="18.75" customHeight="1" spans="1:23">
      <c r="A17" s="8" t="s">
        <v>56</v>
      </c>
      <c r="B17" s="8" t="s">
        <v>159</v>
      </c>
      <c r="C17" s="9" t="s">
        <v>160</v>
      </c>
      <c r="D17" s="8" t="s">
        <v>95</v>
      </c>
      <c r="E17" s="8" t="s">
        <v>96</v>
      </c>
      <c r="F17" s="8" t="s">
        <v>165</v>
      </c>
      <c r="G17" s="8" t="s">
        <v>166</v>
      </c>
      <c r="H17" s="16">
        <v>1352365.4</v>
      </c>
      <c r="I17" s="16">
        <v>1352365.4</v>
      </c>
      <c r="J17" s="16"/>
      <c r="K17" s="16"/>
      <c r="L17" s="16">
        <v>1352365.4</v>
      </c>
      <c r="M17" s="16"/>
      <c r="N17" s="16"/>
      <c r="O17" s="16"/>
      <c r="P17" s="22"/>
      <c r="Q17" s="16"/>
      <c r="R17" s="16"/>
      <c r="S17" s="16"/>
      <c r="T17" s="16"/>
      <c r="U17" s="16"/>
      <c r="V17" s="16"/>
      <c r="W17" s="16"/>
    </row>
    <row r="18" ht="18.75" customHeight="1" spans="1:23">
      <c r="A18" s="8" t="s">
        <v>56</v>
      </c>
      <c r="B18" s="8" t="s">
        <v>159</v>
      </c>
      <c r="C18" s="9" t="s">
        <v>160</v>
      </c>
      <c r="D18" s="8" t="s">
        <v>97</v>
      </c>
      <c r="E18" s="8" t="s">
        <v>98</v>
      </c>
      <c r="F18" s="8" t="s">
        <v>161</v>
      </c>
      <c r="G18" s="8" t="s">
        <v>162</v>
      </c>
      <c r="H18" s="16">
        <v>66717</v>
      </c>
      <c r="I18" s="16">
        <v>66717</v>
      </c>
      <c r="J18" s="16"/>
      <c r="K18" s="16"/>
      <c r="L18" s="16">
        <v>66717</v>
      </c>
      <c r="M18" s="16"/>
      <c r="N18" s="16"/>
      <c r="O18" s="16"/>
      <c r="P18" s="22"/>
      <c r="Q18" s="16"/>
      <c r="R18" s="16"/>
      <c r="S18" s="16"/>
      <c r="T18" s="16"/>
      <c r="U18" s="16"/>
      <c r="V18" s="16"/>
      <c r="W18" s="16"/>
    </row>
    <row r="19" ht="18.75" customHeight="1" spans="1:23">
      <c r="A19" s="8" t="s">
        <v>56</v>
      </c>
      <c r="B19" s="8" t="s">
        <v>159</v>
      </c>
      <c r="C19" s="9" t="s">
        <v>160</v>
      </c>
      <c r="D19" s="8" t="s">
        <v>97</v>
      </c>
      <c r="E19" s="8" t="s">
        <v>98</v>
      </c>
      <c r="F19" s="8" t="s">
        <v>161</v>
      </c>
      <c r="G19" s="8" t="s">
        <v>162</v>
      </c>
      <c r="H19" s="16">
        <v>81467.8</v>
      </c>
      <c r="I19" s="16">
        <v>81467.8</v>
      </c>
      <c r="J19" s="16"/>
      <c r="K19" s="16"/>
      <c r="L19" s="16">
        <v>81467.8</v>
      </c>
      <c r="M19" s="16"/>
      <c r="N19" s="16"/>
      <c r="O19" s="16"/>
      <c r="P19" s="22"/>
      <c r="Q19" s="16"/>
      <c r="R19" s="16"/>
      <c r="S19" s="16"/>
      <c r="T19" s="16"/>
      <c r="U19" s="16"/>
      <c r="V19" s="16"/>
      <c r="W19" s="16"/>
    </row>
    <row r="20" ht="18.75" customHeight="1" spans="1:23">
      <c r="A20" s="8" t="s">
        <v>56</v>
      </c>
      <c r="B20" s="8" t="s">
        <v>167</v>
      </c>
      <c r="C20" s="9" t="s">
        <v>104</v>
      </c>
      <c r="D20" s="8" t="s">
        <v>103</v>
      </c>
      <c r="E20" s="8" t="s">
        <v>104</v>
      </c>
      <c r="F20" s="8" t="s">
        <v>168</v>
      </c>
      <c r="G20" s="8" t="s">
        <v>104</v>
      </c>
      <c r="H20" s="16">
        <v>1946772</v>
      </c>
      <c r="I20" s="16">
        <v>1946772</v>
      </c>
      <c r="J20" s="16"/>
      <c r="K20" s="16"/>
      <c r="L20" s="16">
        <v>1946772</v>
      </c>
      <c r="M20" s="16"/>
      <c r="N20" s="16"/>
      <c r="O20" s="16"/>
      <c r="P20" s="22"/>
      <c r="Q20" s="16"/>
      <c r="R20" s="16"/>
      <c r="S20" s="16"/>
      <c r="T20" s="16"/>
      <c r="U20" s="16"/>
      <c r="V20" s="16"/>
      <c r="W20" s="16"/>
    </row>
    <row r="21" ht="18.75" customHeight="1" spans="1:23">
      <c r="A21" s="8" t="s">
        <v>56</v>
      </c>
      <c r="B21" s="8" t="s">
        <v>169</v>
      </c>
      <c r="C21" s="9" t="s">
        <v>170</v>
      </c>
      <c r="D21" s="8" t="s">
        <v>77</v>
      </c>
      <c r="E21" s="8" t="s">
        <v>78</v>
      </c>
      <c r="F21" s="8" t="s">
        <v>171</v>
      </c>
      <c r="G21" s="8" t="s">
        <v>170</v>
      </c>
      <c r="H21" s="16">
        <v>338943.84</v>
      </c>
      <c r="I21" s="16">
        <v>338943.84</v>
      </c>
      <c r="J21" s="16"/>
      <c r="K21" s="16"/>
      <c r="L21" s="16">
        <v>338943.84</v>
      </c>
      <c r="M21" s="16"/>
      <c r="N21" s="16"/>
      <c r="O21" s="16"/>
      <c r="P21" s="22"/>
      <c r="Q21" s="16"/>
      <c r="R21" s="16"/>
      <c r="S21" s="16"/>
      <c r="T21" s="16"/>
      <c r="U21" s="16"/>
      <c r="V21" s="16"/>
      <c r="W21" s="16"/>
    </row>
    <row r="22" ht="18.75" customHeight="1" spans="1:23">
      <c r="A22" s="8" t="s">
        <v>56</v>
      </c>
      <c r="B22" s="8" t="s">
        <v>172</v>
      </c>
      <c r="C22" s="9" t="s">
        <v>173</v>
      </c>
      <c r="D22" s="8" t="s">
        <v>83</v>
      </c>
      <c r="E22" s="8" t="s">
        <v>84</v>
      </c>
      <c r="F22" s="8" t="s">
        <v>174</v>
      </c>
      <c r="G22" s="8" t="s">
        <v>175</v>
      </c>
      <c r="H22" s="16">
        <v>30000</v>
      </c>
      <c r="I22" s="16">
        <v>30000</v>
      </c>
      <c r="J22" s="16"/>
      <c r="K22" s="16"/>
      <c r="L22" s="16">
        <v>30000</v>
      </c>
      <c r="M22" s="16"/>
      <c r="N22" s="16"/>
      <c r="O22" s="16"/>
      <c r="P22" s="22"/>
      <c r="Q22" s="16"/>
      <c r="R22" s="16"/>
      <c r="S22" s="16"/>
      <c r="T22" s="16"/>
      <c r="U22" s="16"/>
      <c r="V22" s="16"/>
      <c r="W22" s="16"/>
    </row>
    <row r="23" ht="18.75" customHeight="1" spans="1:23">
      <c r="A23" s="8" t="s">
        <v>56</v>
      </c>
      <c r="B23" s="8" t="s">
        <v>176</v>
      </c>
      <c r="C23" s="9" t="s">
        <v>177</v>
      </c>
      <c r="D23" s="8" t="s">
        <v>83</v>
      </c>
      <c r="E23" s="8" t="s">
        <v>84</v>
      </c>
      <c r="F23" s="8" t="s">
        <v>178</v>
      </c>
      <c r="G23" s="8" t="s">
        <v>179</v>
      </c>
      <c r="H23" s="16">
        <v>300000</v>
      </c>
      <c r="I23" s="16">
        <v>300000</v>
      </c>
      <c r="J23" s="16"/>
      <c r="K23" s="16"/>
      <c r="L23" s="16">
        <v>300000</v>
      </c>
      <c r="M23" s="16"/>
      <c r="N23" s="16"/>
      <c r="O23" s="16"/>
      <c r="P23" s="22"/>
      <c r="Q23" s="16"/>
      <c r="R23" s="16"/>
      <c r="S23" s="16"/>
      <c r="T23" s="16"/>
      <c r="U23" s="16"/>
      <c r="V23" s="16"/>
      <c r="W23" s="16"/>
    </row>
    <row r="24" ht="18.75" customHeight="1" spans="1:23">
      <c r="A24" s="8" t="s">
        <v>56</v>
      </c>
      <c r="B24" s="8" t="s">
        <v>180</v>
      </c>
      <c r="C24" s="9" t="s">
        <v>181</v>
      </c>
      <c r="D24" s="8" t="s">
        <v>77</v>
      </c>
      <c r="E24" s="8" t="s">
        <v>78</v>
      </c>
      <c r="F24" s="8" t="s">
        <v>157</v>
      </c>
      <c r="G24" s="8" t="s">
        <v>158</v>
      </c>
      <c r="H24" s="16">
        <v>498732</v>
      </c>
      <c r="I24" s="16">
        <v>498732</v>
      </c>
      <c r="J24" s="16"/>
      <c r="K24" s="16"/>
      <c r="L24" s="16">
        <v>498732</v>
      </c>
      <c r="M24" s="16"/>
      <c r="N24" s="16"/>
      <c r="O24" s="16"/>
      <c r="P24" s="22"/>
      <c r="Q24" s="16"/>
      <c r="R24" s="16"/>
      <c r="S24" s="16"/>
      <c r="T24" s="16"/>
      <c r="U24" s="16"/>
      <c r="V24" s="16"/>
      <c r="W24" s="16"/>
    </row>
    <row r="25" ht="18.75" customHeight="1" spans="1:23">
      <c r="A25" s="8" t="s">
        <v>56</v>
      </c>
      <c r="B25" s="8" t="s">
        <v>180</v>
      </c>
      <c r="C25" s="9" t="s">
        <v>181</v>
      </c>
      <c r="D25" s="8" t="s">
        <v>77</v>
      </c>
      <c r="E25" s="8" t="s">
        <v>78</v>
      </c>
      <c r="F25" s="8" t="s">
        <v>157</v>
      </c>
      <c r="G25" s="8" t="s">
        <v>158</v>
      </c>
      <c r="H25" s="16">
        <v>1669668</v>
      </c>
      <c r="I25" s="16">
        <v>1669668</v>
      </c>
      <c r="J25" s="16"/>
      <c r="K25" s="16"/>
      <c r="L25" s="16">
        <v>1669668</v>
      </c>
      <c r="M25" s="16"/>
      <c r="N25" s="16"/>
      <c r="O25" s="16"/>
      <c r="P25" s="22"/>
      <c r="Q25" s="16"/>
      <c r="R25" s="16"/>
      <c r="S25" s="16"/>
      <c r="T25" s="16"/>
      <c r="U25" s="16"/>
      <c r="V25" s="16"/>
      <c r="W25" s="16"/>
    </row>
    <row r="26" ht="18.75" customHeight="1" spans="1:23">
      <c r="A26" s="8" t="s">
        <v>56</v>
      </c>
      <c r="B26" s="8" t="s">
        <v>180</v>
      </c>
      <c r="C26" s="9" t="s">
        <v>181</v>
      </c>
      <c r="D26" s="8" t="s">
        <v>77</v>
      </c>
      <c r="E26" s="8" t="s">
        <v>78</v>
      </c>
      <c r="F26" s="8" t="s">
        <v>157</v>
      </c>
      <c r="G26" s="8" t="s">
        <v>158</v>
      </c>
      <c r="H26" s="16">
        <v>333600</v>
      </c>
      <c r="I26" s="16">
        <v>333600</v>
      </c>
      <c r="J26" s="16"/>
      <c r="K26" s="16"/>
      <c r="L26" s="16">
        <v>333600</v>
      </c>
      <c r="M26" s="16"/>
      <c r="N26" s="16"/>
      <c r="O26" s="16"/>
      <c r="P26" s="22"/>
      <c r="Q26" s="16"/>
      <c r="R26" s="16"/>
      <c r="S26" s="16"/>
      <c r="T26" s="16"/>
      <c r="U26" s="16"/>
      <c r="V26" s="16"/>
      <c r="W26" s="16"/>
    </row>
    <row r="27" ht="18.75" customHeight="1" spans="1:23">
      <c r="A27" s="8" t="s">
        <v>56</v>
      </c>
      <c r="B27" s="8" t="s">
        <v>182</v>
      </c>
      <c r="C27" s="9" t="s">
        <v>183</v>
      </c>
      <c r="D27" s="8" t="s">
        <v>77</v>
      </c>
      <c r="E27" s="8" t="s">
        <v>78</v>
      </c>
      <c r="F27" s="8" t="s">
        <v>184</v>
      </c>
      <c r="G27" s="8" t="s">
        <v>183</v>
      </c>
      <c r="H27" s="16">
        <v>139000</v>
      </c>
      <c r="I27" s="16">
        <v>139000</v>
      </c>
      <c r="J27" s="16"/>
      <c r="K27" s="16"/>
      <c r="L27" s="16">
        <v>139000</v>
      </c>
      <c r="M27" s="16"/>
      <c r="N27" s="16"/>
      <c r="O27" s="16"/>
      <c r="P27" s="22"/>
      <c r="Q27" s="16"/>
      <c r="R27" s="16"/>
      <c r="S27" s="16"/>
      <c r="T27" s="16"/>
      <c r="U27" s="16"/>
      <c r="V27" s="16"/>
      <c r="W27" s="16"/>
    </row>
    <row r="28" ht="18.75" customHeight="1" spans="1:23">
      <c r="A28" s="8" t="s">
        <v>56</v>
      </c>
      <c r="B28" s="8" t="s">
        <v>185</v>
      </c>
      <c r="C28" s="9" t="s">
        <v>186</v>
      </c>
      <c r="D28" s="8" t="s">
        <v>77</v>
      </c>
      <c r="E28" s="8" t="s">
        <v>78</v>
      </c>
      <c r="F28" s="8" t="s">
        <v>187</v>
      </c>
      <c r="G28" s="8" t="s">
        <v>188</v>
      </c>
      <c r="H28" s="16">
        <v>4900</v>
      </c>
      <c r="I28" s="16">
        <v>4900</v>
      </c>
      <c r="J28" s="16"/>
      <c r="K28" s="16"/>
      <c r="L28" s="16">
        <v>4900</v>
      </c>
      <c r="M28" s="16"/>
      <c r="N28" s="16"/>
      <c r="O28" s="16"/>
      <c r="P28" s="22"/>
      <c r="Q28" s="16"/>
      <c r="R28" s="16"/>
      <c r="S28" s="16"/>
      <c r="T28" s="16"/>
      <c r="U28" s="16"/>
      <c r="V28" s="16"/>
      <c r="W28" s="16"/>
    </row>
    <row r="29" ht="18.75" customHeight="1" spans="1:23">
      <c r="A29" s="8" t="s">
        <v>56</v>
      </c>
      <c r="B29" s="8" t="s">
        <v>189</v>
      </c>
      <c r="C29" s="9" t="s">
        <v>190</v>
      </c>
      <c r="D29" s="8" t="s">
        <v>75</v>
      </c>
      <c r="E29" s="8" t="s">
        <v>76</v>
      </c>
      <c r="F29" s="8" t="s">
        <v>191</v>
      </c>
      <c r="G29" s="8" t="s">
        <v>192</v>
      </c>
      <c r="H29" s="16">
        <v>80000</v>
      </c>
      <c r="I29" s="16"/>
      <c r="J29" s="16"/>
      <c r="K29" s="16"/>
      <c r="L29" s="16"/>
      <c r="M29" s="16"/>
      <c r="N29" s="16"/>
      <c r="O29" s="16"/>
      <c r="P29" s="22"/>
      <c r="Q29" s="16"/>
      <c r="R29" s="16">
        <v>80000</v>
      </c>
      <c r="S29" s="16"/>
      <c r="T29" s="16"/>
      <c r="U29" s="16"/>
      <c r="V29" s="16"/>
      <c r="W29" s="16">
        <v>80000</v>
      </c>
    </row>
    <row r="30" ht="18.75" customHeight="1" spans="1:23">
      <c r="A30" s="11" t="s">
        <v>32</v>
      </c>
      <c r="B30" s="11"/>
      <c r="C30" s="11"/>
      <c r="D30" s="11"/>
      <c r="E30" s="11"/>
      <c r="F30" s="11"/>
      <c r="G30" s="11"/>
      <c r="H30" s="16">
        <v>24360865.39</v>
      </c>
      <c r="I30" s="16">
        <v>24280865.39</v>
      </c>
      <c r="J30" s="16"/>
      <c r="K30" s="16"/>
      <c r="L30" s="16">
        <v>24280865.39</v>
      </c>
      <c r="M30" s="16"/>
      <c r="N30" s="16"/>
      <c r="O30" s="16"/>
      <c r="P30" s="16"/>
      <c r="Q30" s="16"/>
      <c r="R30" s="16">
        <v>80000</v>
      </c>
      <c r="S30" s="16"/>
      <c r="T30" s="16"/>
      <c r="U30" s="16"/>
      <c r="V30" s="16"/>
      <c r="W30" s="16">
        <v>80000</v>
      </c>
    </row>
  </sheetData>
  <mergeCells count="30">
    <mergeCell ref="A2:W2"/>
    <mergeCell ref="A3:G3"/>
    <mergeCell ref="I4:W4"/>
    <mergeCell ref="I5:M5"/>
    <mergeCell ref="N5:P5"/>
    <mergeCell ref="R5:W5"/>
    <mergeCell ref="A30:G30"/>
    <mergeCell ref="A4:A7"/>
    <mergeCell ref="B4:B7"/>
    <mergeCell ref="C4:C7"/>
    <mergeCell ref="D4:D7"/>
    <mergeCell ref="E4:E7"/>
    <mergeCell ref="F4:F7"/>
    <mergeCell ref="G4:G7"/>
    <mergeCell ref="H4:H7"/>
    <mergeCell ref="I6:I7"/>
    <mergeCell ref="J6:J7"/>
    <mergeCell ref="K6:K7"/>
    <mergeCell ref="L6:L7"/>
    <mergeCell ref="M6:M7"/>
    <mergeCell ref="N6:N7"/>
    <mergeCell ref="O6:O7"/>
    <mergeCell ref="P6:P7"/>
    <mergeCell ref="Q5:Q7"/>
    <mergeCell ref="R6:R7"/>
    <mergeCell ref="S6:S7"/>
    <mergeCell ref="T6:T7"/>
    <mergeCell ref="U6:U7"/>
    <mergeCell ref="V6:V7"/>
    <mergeCell ref="W6:W7"/>
  </mergeCells>
  <pageMargins left="0.75" right="0.75" top="1" bottom="1" header="0.5" footer="0.5"/>
  <pageSetup paperSize="1" scale="28" pageOrder="overThenDown"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54"/>
  <sheetViews>
    <sheetView showZeros="0" workbookViewId="0">
      <selection activeCell="A1" sqref="A1"/>
    </sheetView>
  </sheetViews>
  <sheetFormatPr defaultColWidth="8.85" defaultRowHeight="15" customHeight="1"/>
  <cols>
    <col min="1" max="8" width="28.575" customWidth="1"/>
    <col min="9" max="23" width="14.2833333333333" customWidth="1"/>
  </cols>
  <sheetData>
    <row r="1" ht="18.75" customHeight="1" spans="1:23">
      <c r="A1" s="1"/>
      <c r="B1" s="1"/>
      <c r="C1" s="1"/>
      <c r="D1" s="1"/>
      <c r="E1" s="1"/>
      <c r="F1" s="1"/>
      <c r="G1" s="1"/>
      <c r="H1" s="1"/>
      <c r="I1" s="1"/>
      <c r="J1" s="1"/>
      <c r="K1" s="1"/>
      <c r="L1" s="1"/>
      <c r="M1" s="1"/>
      <c r="N1" s="2"/>
      <c r="O1" s="2"/>
      <c r="P1" s="2"/>
      <c r="Q1" s="2"/>
      <c r="R1" s="2"/>
      <c r="S1" s="2"/>
      <c r="T1" s="2"/>
      <c r="U1" s="2"/>
      <c r="V1" s="2"/>
      <c r="W1" s="2" t="s">
        <v>193</v>
      </c>
    </row>
    <row r="2" ht="45" customHeight="1" spans="1:23">
      <c r="A2" s="3" t="s">
        <v>194</v>
      </c>
      <c r="B2" s="3"/>
      <c r="C2" s="3"/>
      <c r="D2" s="3"/>
      <c r="E2" s="3"/>
      <c r="F2" s="3"/>
      <c r="G2" s="3"/>
      <c r="H2" s="3"/>
      <c r="I2" s="3"/>
      <c r="J2" s="3"/>
      <c r="K2" s="3"/>
      <c r="L2" s="3"/>
      <c r="M2" s="3"/>
      <c r="N2" s="49"/>
      <c r="O2" s="49"/>
      <c r="P2" s="49"/>
      <c r="Q2" s="49"/>
      <c r="R2" s="49"/>
      <c r="S2" s="49"/>
      <c r="T2" s="49"/>
      <c r="U2" s="49"/>
      <c r="V2" s="49"/>
      <c r="W2" s="49"/>
    </row>
    <row r="3" ht="18.75" customHeight="1" spans="1:23">
      <c r="A3" s="4" t="str">
        <f>"单位名称："&amp;"元江哈尼族彝族傣族自治县民族中学"</f>
        <v>单位名称：元江哈尼族彝族傣族自治县民族中学</v>
      </c>
      <c r="B3" s="4"/>
      <c r="C3" s="4"/>
      <c r="D3" s="4"/>
      <c r="E3" s="4"/>
      <c r="F3" s="4"/>
      <c r="G3" s="4"/>
      <c r="H3" s="4"/>
      <c r="I3" s="50"/>
      <c r="J3" s="50"/>
      <c r="K3" s="50"/>
      <c r="L3" s="50"/>
      <c r="M3" s="50"/>
      <c r="N3" s="5"/>
      <c r="O3" s="5"/>
      <c r="P3" s="5"/>
      <c r="Q3" s="5"/>
      <c r="R3" s="5"/>
      <c r="S3" s="5"/>
      <c r="T3" s="5"/>
      <c r="U3" s="5"/>
      <c r="V3" s="5"/>
      <c r="W3" s="5" t="s">
        <v>29</v>
      </c>
    </row>
    <row r="4" ht="18.75" customHeight="1" spans="1:23">
      <c r="A4" s="12" t="s">
        <v>195</v>
      </c>
      <c r="B4" s="12" t="s">
        <v>134</v>
      </c>
      <c r="C4" s="12" t="s">
        <v>135</v>
      </c>
      <c r="D4" s="12" t="s">
        <v>196</v>
      </c>
      <c r="E4" s="12" t="s">
        <v>136</v>
      </c>
      <c r="F4" s="12" t="s">
        <v>137</v>
      </c>
      <c r="G4" s="12" t="s">
        <v>197</v>
      </c>
      <c r="H4" s="12" t="s">
        <v>139</v>
      </c>
      <c r="I4" s="28" t="s">
        <v>32</v>
      </c>
      <c r="J4" s="28" t="s">
        <v>198</v>
      </c>
      <c r="K4" s="12"/>
      <c r="L4" s="12"/>
      <c r="M4" s="12"/>
      <c r="N4" s="12" t="s">
        <v>141</v>
      </c>
      <c r="O4" s="12"/>
      <c r="P4" s="12"/>
      <c r="Q4" s="12" t="s">
        <v>38</v>
      </c>
      <c r="R4" s="12" t="s">
        <v>62</v>
      </c>
      <c r="S4" s="12"/>
      <c r="T4" s="12"/>
      <c r="U4" s="12"/>
      <c r="V4" s="12"/>
      <c r="W4" s="12"/>
    </row>
    <row r="5" ht="18.75" customHeight="1" spans="1:23">
      <c r="A5" s="12"/>
      <c r="B5" s="12"/>
      <c r="C5" s="12"/>
      <c r="D5" s="12"/>
      <c r="E5" s="12"/>
      <c r="F5" s="12"/>
      <c r="G5" s="12"/>
      <c r="H5" s="12"/>
      <c r="I5" s="28" t="s">
        <v>142</v>
      </c>
      <c r="J5" s="28" t="s">
        <v>35</v>
      </c>
      <c r="K5" s="12"/>
      <c r="L5" s="12" t="s">
        <v>36</v>
      </c>
      <c r="M5" s="12" t="s">
        <v>37</v>
      </c>
      <c r="N5" s="12" t="s">
        <v>35</v>
      </c>
      <c r="O5" s="12" t="s">
        <v>36</v>
      </c>
      <c r="P5" s="12" t="s">
        <v>37</v>
      </c>
      <c r="Q5" s="12" t="s">
        <v>38</v>
      </c>
      <c r="R5" s="12" t="s">
        <v>34</v>
      </c>
      <c r="S5" s="12" t="s">
        <v>41</v>
      </c>
      <c r="T5" s="12" t="s">
        <v>42</v>
      </c>
      <c r="U5" s="12" t="s">
        <v>43</v>
      </c>
      <c r="V5" s="12" t="s">
        <v>44</v>
      </c>
      <c r="W5" s="12" t="s">
        <v>45</v>
      </c>
    </row>
    <row r="6" ht="18.75" customHeight="1" spans="1:23">
      <c r="A6" s="12"/>
      <c r="B6" s="12"/>
      <c r="C6" s="12"/>
      <c r="D6" s="12"/>
      <c r="E6" s="12"/>
      <c r="F6" s="12"/>
      <c r="G6" s="12"/>
      <c r="H6" s="12"/>
      <c r="I6" s="28"/>
      <c r="J6" s="28" t="s">
        <v>35</v>
      </c>
      <c r="K6" s="12"/>
      <c r="L6" s="12" t="s">
        <v>36</v>
      </c>
      <c r="M6" s="12" t="s">
        <v>37</v>
      </c>
      <c r="N6" s="12" t="s">
        <v>35</v>
      </c>
      <c r="O6" s="12" t="s">
        <v>36</v>
      </c>
      <c r="P6" s="12" t="s">
        <v>37</v>
      </c>
      <c r="Q6" s="12"/>
      <c r="R6" s="12" t="s">
        <v>34</v>
      </c>
      <c r="S6" s="12" t="s">
        <v>41</v>
      </c>
      <c r="T6" s="12" t="s">
        <v>42</v>
      </c>
      <c r="U6" s="12" t="s">
        <v>43</v>
      </c>
      <c r="V6" s="12" t="s">
        <v>44</v>
      </c>
      <c r="W6" s="12" t="s">
        <v>45</v>
      </c>
    </row>
    <row r="7" ht="22.65" customHeight="1" spans="1:23">
      <c r="A7" s="12"/>
      <c r="B7" s="12"/>
      <c r="C7" s="12"/>
      <c r="D7" s="12"/>
      <c r="E7" s="12"/>
      <c r="F7" s="12"/>
      <c r="G7" s="12"/>
      <c r="H7" s="12"/>
      <c r="I7" s="28"/>
      <c r="J7" s="28" t="s">
        <v>34</v>
      </c>
      <c r="K7" s="12" t="s">
        <v>199</v>
      </c>
      <c r="L7" s="12"/>
      <c r="M7" s="12"/>
      <c r="N7" s="12"/>
      <c r="O7" s="12"/>
      <c r="P7" s="12"/>
      <c r="Q7" s="12"/>
      <c r="R7" s="12"/>
      <c r="S7" s="12"/>
      <c r="T7" s="12"/>
      <c r="U7" s="12"/>
      <c r="V7" s="12"/>
      <c r="W7" s="12"/>
    </row>
    <row r="8" ht="18.75" customHeight="1" spans="1:23">
      <c r="A8" s="13" t="s">
        <v>46</v>
      </c>
      <c r="B8" s="13">
        <v>2</v>
      </c>
      <c r="C8" s="13">
        <v>3</v>
      </c>
      <c r="D8" s="13">
        <v>4</v>
      </c>
      <c r="E8" s="13">
        <v>5</v>
      </c>
      <c r="F8" s="13">
        <v>6</v>
      </c>
      <c r="G8" s="13">
        <v>7</v>
      </c>
      <c r="H8" s="13">
        <v>8</v>
      </c>
      <c r="I8" s="13">
        <v>9</v>
      </c>
      <c r="J8" s="13">
        <v>10</v>
      </c>
      <c r="K8" s="13">
        <v>11</v>
      </c>
      <c r="L8" s="13">
        <v>12</v>
      </c>
      <c r="M8" s="13">
        <v>13</v>
      </c>
      <c r="N8" s="13">
        <v>14</v>
      </c>
      <c r="O8" s="13">
        <v>15</v>
      </c>
      <c r="P8" s="13">
        <v>16</v>
      </c>
      <c r="Q8" s="13">
        <v>17</v>
      </c>
      <c r="R8" s="13">
        <v>18</v>
      </c>
      <c r="S8" s="13">
        <v>19</v>
      </c>
      <c r="T8" s="13">
        <v>20</v>
      </c>
      <c r="U8" s="13">
        <v>21</v>
      </c>
      <c r="V8" s="13">
        <v>22</v>
      </c>
      <c r="W8" s="13">
        <v>23</v>
      </c>
    </row>
    <row r="9" ht="18.75" customHeight="1" spans="1:23">
      <c r="A9" s="8"/>
      <c r="B9" s="8"/>
      <c r="C9" s="9" t="s">
        <v>200</v>
      </c>
      <c r="D9" s="8"/>
      <c r="E9" s="8"/>
      <c r="F9" s="8"/>
      <c r="G9" s="8"/>
      <c r="H9" s="8"/>
      <c r="I9" s="10">
        <v>24348</v>
      </c>
      <c r="J9" s="10">
        <v>24348</v>
      </c>
      <c r="K9" s="10">
        <v>24348</v>
      </c>
      <c r="L9" s="10"/>
      <c r="M9" s="10"/>
      <c r="N9" s="10"/>
      <c r="O9" s="10"/>
      <c r="P9" s="10"/>
      <c r="Q9" s="10"/>
      <c r="R9" s="10"/>
      <c r="S9" s="10"/>
      <c r="T9" s="10"/>
      <c r="U9" s="10"/>
      <c r="V9" s="10"/>
      <c r="W9" s="10"/>
    </row>
    <row r="10" ht="18.75" customHeight="1" spans="1:23">
      <c r="A10" s="8" t="s">
        <v>201</v>
      </c>
      <c r="B10" s="8" t="s">
        <v>202</v>
      </c>
      <c r="C10" s="9" t="s">
        <v>200</v>
      </c>
      <c r="D10" s="8" t="s">
        <v>56</v>
      </c>
      <c r="E10" s="8" t="s">
        <v>75</v>
      </c>
      <c r="F10" s="8" t="s">
        <v>76</v>
      </c>
      <c r="G10" s="8" t="s">
        <v>187</v>
      </c>
      <c r="H10" s="8" t="s">
        <v>188</v>
      </c>
      <c r="I10" s="10">
        <v>6768</v>
      </c>
      <c r="J10" s="10">
        <v>6768</v>
      </c>
      <c r="K10" s="10">
        <v>6768</v>
      </c>
      <c r="L10" s="10"/>
      <c r="M10" s="10"/>
      <c r="N10" s="10"/>
      <c r="O10" s="10"/>
      <c r="P10" s="10"/>
      <c r="Q10" s="10"/>
      <c r="R10" s="10"/>
      <c r="S10" s="10"/>
      <c r="T10" s="10"/>
      <c r="U10" s="10"/>
      <c r="V10" s="10"/>
      <c r="W10" s="10"/>
    </row>
    <row r="11" ht="18.75" customHeight="1" spans="1:23">
      <c r="A11" s="8" t="s">
        <v>201</v>
      </c>
      <c r="B11" s="8" t="s">
        <v>202</v>
      </c>
      <c r="C11" s="9" t="s">
        <v>200</v>
      </c>
      <c r="D11" s="8" t="s">
        <v>56</v>
      </c>
      <c r="E11" s="8" t="s">
        <v>75</v>
      </c>
      <c r="F11" s="8" t="s">
        <v>76</v>
      </c>
      <c r="G11" s="8" t="s">
        <v>187</v>
      </c>
      <c r="H11" s="8" t="s">
        <v>188</v>
      </c>
      <c r="I11" s="10">
        <v>720</v>
      </c>
      <c r="J11" s="10">
        <v>720</v>
      </c>
      <c r="K11" s="10">
        <v>720</v>
      </c>
      <c r="L11" s="10"/>
      <c r="M11" s="10"/>
      <c r="N11" s="10"/>
      <c r="O11" s="10"/>
      <c r="P11" s="22"/>
      <c r="Q11" s="10"/>
      <c r="R11" s="10"/>
      <c r="S11" s="10"/>
      <c r="T11" s="10"/>
      <c r="U11" s="10"/>
      <c r="V11" s="10"/>
      <c r="W11" s="10"/>
    </row>
    <row r="12" ht="18.75" customHeight="1" spans="1:23">
      <c r="A12" s="8" t="s">
        <v>201</v>
      </c>
      <c r="B12" s="8" t="s">
        <v>202</v>
      </c>
      <c r="C12" s="9" t="s">
        <v>200</v>
      </c>
      <c r="D12" s="8" t="s">
        <v>56</v>
      </c>
      <c r="E12" s="8" t="s">
        <v>75</v>
      </c>
      <c r="F12" s="8" t="s">
        <v>76</v>
      </c>
      <c r="G12" s="8" t="s">
        <v>187</v>
      </c>
      <c r="H12" s="8" t="s">
        <v>188</v>
      </c>
      <c r="I12" s="10">
        <v>2160</v>
      </c>
      <c r="J12" s="10">
        <v>2160</v>
      </c>
      <c r="K12" s="10">
        <v>2160</v>
      </c>
      <c r="L12" s="10"/>
      <c r="M12" s="10"/>
      <c r="N12" s="10"/>
      <c r="O12" s="10"/>
      <c r="P12" s="22"/>
      <c r="Q12" s="10"/>
      <c r="R12" s="10"/>
      <c r="S12" s="10"/>
      <c r="T12" s="10"/>
      <c r="U12" s="10"/>
      <c r="V12" s="10"/>
      <c r="W12" s="10"/>
    </row>
    <row r="13" ht="18.75" customHeight="1" spans="1:23">
      <c r="A13" s="8" t="s">
        <v>201</v>
      </c>
      <c r="B13" s="8" t="s">
        <v>202</v>
      </c>
      <c r="C13" s="9" t="s">
        <v>200</v>
      </c>
      <c r="D13" s="8" t="s">
        <v>56</v>
      </c>
      <c r="E13" s="8" t="s">
        <v>75</v>
      </c>
      <c r="F13" s="8" t="s">
        <v>76</v>
      </c>
      <c r="G13" s="8" t="s">
        <v>203</v>
      </c>
      <c r="H13" s="8" t="s">
        <v>204</v>
      </c>
      <c r="I13" s="10">
        <v>9900</v>
      </c>
      <c r="J13" s="10">
        <v>9900</v>
      </c>
      <c r="K13" s="10">
        <v>9900</v>
      </c>
      <c r="L13" s="10"/>
      <c r="M13" s="10"/>
      <c r="N13" s="10"/>
      <c r="O13" s="10"/>
      <c r="P13" s="22"/>
      <c r="Q13" s="10"/>
      <c r="R13" s="10"/>
      <c r="S13" s="10"/>
      <c r="T13" s="10"/>
      <c r="U13" s="10"/>
      <c r="V13" s="10"/>
      <c r="W13" s="10"/>
    </row>
    <row r="14" ht="18.75" customHeight="1" spans="1:23">
      <c r="A14" s="8" t="s">
        <v>201</v>
      </c>
      <c r="B14" s="8" t="s">
        <v>202</v>
      </c>
      <c r="C14" s="9" t="s">
        <v>200</v>
      </c>
      <c r="D14" s="8" t="s">
        <v>56</v>
      </c>
      <c r="E14" s="8" t="s">
        <v>75</v>
      </c>
      <c r="F14" s="8" t="s">
        <v>76</v>
      </c>
      <c r="G14" s="8" t="s">
        <v>203</v>
      </c>
      <c r="H14" s="8" t="s">
        <v>204</v>
      </c>
      <c r="I14" s="10">
        <v>4800</v>
      </c>
      <c r="J14" s="10">
        <v>4800</v>
      </c>
      <c r="K14" s="10">
        <v>4800</v>
      </c>
      <c r="L14" s="10"/>
      <c r="M14" s="10"/>
      <c r="N14" s="10"/>
      <c r="O14" s="10"/>
      <c r="P14" s="22"/>
      <c r="Q14" s="10"/>
      <c r="R14" s="10"/>
      <c r="S14" s="10"/>
      <c r="T14" s="10"/>
      <c r="U14" s="10"/>
      <c r="V14" s="10"/>
      <c r="W14" s="10"/>
    </row>
    <row r="15" ht="18.75" customHeight="1" spans="1:23">
      <c r="A15" s="22"/>
      <c r="B15" s="22"/>
      <c r="C15" s="9" t="s">
        <v>205</v>
      </c>
      <c r="D15" s="22"/>
      <c r="E15" s="22"/>
      <c r="F15" s="22"/>
      <c r="G15" s="22"/>
      <c r="H15" s="22"/>
      <c r="I15" s="10">
        <v>1334400</v>
      </c>
      <c r="J15" s="10"/>
      <c r="K15" s="10"/>
      <c r="L15" s="10"/>
      <c r="M15" s="10"/>
      <c r="N15" s="10"/>
      <c r="O15" s="10"/>
      <c r="P15" s="22"/>
      <c r="Q15" s="10">
        <v>1334400</v>
      </c>
      <c r="R15" s="10"/>
      <c r="S15" s="10"/>
      <c r="T15" s="10"/>
      <c r="U15" s="10"/>
      <c r="V15" s="10"/>
      <c r="W15" s="10"/>
    </row>
    <row r="16" ht="18.75" customHeight="1" spans="1:23">
      <c r="A16" s="8" t="s">
        <v>206</v>
      </c>
      <c r="B16" s="8" t="s">
        <v>207</v>
      </c>
      <c r="C16" s="9" t="s">
        <v>205</v>
      </c>
      <c r="D16" s="8" t="s">
        <v>56</v>
      </c>
      <c r="E16" s="8" t="s">
        <v>77</v>
      </c>
      <c r="F16" s="8" t="s">
        <v>78</v>
      </c>
      <c r="G16" s="8" t="s">
        <v>187</v>
      </c>
      <c r="H16" s="8" t="s">
        <v>188</v>
      </c>
      <c r="I16" s="10">
        <v>672000</v>
      </c>
      <c r="J16" s="10"/>
      <c r="K16" s="10"/>
      <c r="L16" s="10"/>
      <c r="M16" s="10"/>
      <c r="N16" s="10"/>
      <c r="O16" s="10"/>
      <c r="P16" s="22"/>
      <c r="Q16" s="10">
        <v>672000</v>
      </c>
      <c r="R16" s="10"/>
      <c r="S16" s="10"/>
      <c r="T16" s="10"/>
      <c r="U16" s="10"/>
      <c r="V16" s="10"/>
      <c r="W16" s="10"/>
    </row>
    <row r="17" ht="18.75" customHeight="1" spans="1:23">
      <c r="A17" s="8" t="s">
        <v>206</v>
      </c>
      <c r="B17" s="8" t="s">
        <v>207</v>
      </c>
      <c r="C17" s="9" t="s">
        <v>205</v>
      </c>
      <c r="D17" s="8" t="s">
        <v>56</v>
      </c>
      <c r="E17" s="8" t="s">
        <v>77</v>
      </c>
      <c r="F17" s="8" t="s">
        <v>78</v>
      </c>
      <c r="G17" s="8" t="s">
        <v>208</v>
      </c>
      <c r="H17" s="8" t="s">
        <v>209</v>
      </c>
      <c r="I17" s="10">
        <v>115200</v>
      </c>
      <c r="J17" s="10"/>
      <c r="K17" s="10"/>
      <c r="L17" s="10"/>
      <c r="M17" s="10"/>
      <c r="N17" s="10"/>
      <c r="O17" s="10"/>
      <c r="P17" s="22"/>
      <c r="Q17" s="10">
        <v>115200</v>
      </c>
      <c r="R17" s="10"/>
      <c r="S17" s="10"/>
      <c r="T17" s="10"/>
      <c r="U17" s="10"/>
      <c r="V17" s="10"/>
      <c r="W17" s="10"/>
    </row>
    <row r="18" ht="18.75" customHeight="1" spans="1:23">
      <c r="A18" s="8" t="s">
        <v>206</v>
      </c>
      <c r="B18" s="8" t="s">
        <v>207</v>
      </c>
      <c r="C18" s="9" t="s">
        <v>205</v>
      </c>
      <c r="D18" s="8" t="s">
        <v>56</v>
      </c>
      <c r="E18" s="8" t="s">
        <v>77</v>
      </c>
      <c r="F18" s="8" t="s">
        <v>78</v>
      </c>
      <c r="G18" s="8" t="s">
        <v>210</v>
      </c>
      <c r="H18" s="8" t="s">
        <v>211</v>
      </c>
      <c r="I18" s="10">
        <v>144000</v>
      </c>
      <c r="J18" s="10"/>
      <c r="K18" s="10"/>
      <c r="L18" s="10"/>
      <c r="M18" s="10"/>
      <c r="N18" s="10"/>
      <c r="O18" s="10"/>
      <c r="P18" s="22"/>
      <c r="Q18" s="10">
        <v>144000</v>
      </c>
      <c r="R18" s="10"/>
      <c r="S18" s="10"/>
      <c r="T18" s="10"/>
      <c r="U18" s="10"/>
      <c r="V18" s="10"/>
      <c r="W18" s="10"/>
    </row>
    <row r="19" ht="18.75" customHeight="1" spans="1:23">
      <c r="A19" s="8" t="s">
        <v>206</v>
      </c>
      <c r="B19" s="8" t="s">
        <v>207</v>
      </c>
      <c r="C19" s="9" t="s">
        <v>205</v>
      </c>
      <c r="D19" s="8" t="s">
        <v>56</v>
      </c>
      <c r="E19" s="8" t="s">
        <v>77</v>
      </c>
      <c r="F19" s="8" t="s">
        <v>78</v>
      </c>
      <c r="G19" s="8" t="s">
        <v>212</v>
      </c>
      <c r="H19" s="8" t="s">
        <v>213</v>
      </c>
      <c r="I19" s="10">
        <v>48000</v>
      </c>
      <c r="J19" s="10"/>
      <c r="K19" s="10"/>
      <c r="L19" s="10"/>
      <c r="M19" s="10"/>
      <c r="N19" s="10"/>
      <c r="O19" s="10"/>
      <c r="P19" s="22"/>
      <c r="Q19" s="10">
        <v>48000</v>
      </c>
      <c r="R19" s="10"/>
      <c r="S19" s="10"/>
      <c r="T19" s="10"/>
      <c r="U19" s="10"/>
      <c r="V19" s="10"/>
      <c r="W19" s="10"/>
    </row>
    <row r="20" ht="18.75" customHeight="1" spans="1:23">
      <c r="A20" s="8" t="s">
        <v>206</v>
      </c>
      <c r="B20" s="8" t="s">
        <v>207</v>
      </c>
      <c r="C20" s="9" t="s">
        <v>205</v>
      </c>
      <c r="D20" s="8" t="s">
        <v>56</v>
      </c>
      <c r="E20" s="8" t="s">
        <v>77</v>
      </c>
      <c r="F20" s="8" t="s">
        <v>78</v>
      </c>
      <c r="G20" s="8" t="s">
        <v>214</v>
      </c>
      <c r="H20" s="8" t="s">
        <v>215</v>
      </c>
      <c r="I20" s="10">
        <v>100800</v>
      </c>
      <c r="J20" s="10"/>
      <c r="K20" s="10"/>
      <c r="L20" s="10"/>
      <c r="M20" s="10"/>
      <c r="N20" s="10"/>
      <c r="O20" s="10"/>
      <c r="P20" s="22"/>
      <c r="Q20" s="10">
        <v>100800</v>
      </c>
      <c r="R20" s="10"/>
      <c r="S20" s="10"/>
      <c r="T20" s="10"/>
      <c r="U20" s="10"/>
      <c r="V20" s="10"/>
      <c r="W20" s="10"/>
    </row>
    <row r="21" ht="18.75" customHeight="1" spans="1:23">
      <c r="A21" s="8" t="s">
        <v>206</v>
      </c>
      <c r="B21" s="8" t="s">
        <v>207</v>
      </c>
      <c r="C21" s="9" t="s">
        <v>205</v>
      </c>
      <c r="D21" s="8" t="s">
        <v>56</v>
      </c>
      <c r="E21" s="8" t="s">
        <v>77</v>
      </c>
      <c r="F21" s="8" t="s">
        <v>78</v>
      </c>
      <c r="G21" s="8" t="s">
        <v>216</v>
      </c>
      <c r="H21" s="8" t="s">
        <v>217</v>
      </c>
      <c r="I21" s="10">
        <v>76800</v>
      </c>
      <c r="J21" s="10"/>
      <c r="K21" s="10"/>
      <c r="L21" s="10"/>
      <c r="M21" s="10"/>
      <c r="N21" s="10"/>
      <c r="O21" s="10"/>
      <c r="P21" s="22"/>
      <c r="Q21" s="10">
        <v>76800</v>
      </c>
      <c r="R21" s="10"/>
      <c r="S21" s="10"/>
      <c r="T21" s="10"/>
      <c r="U21" s="10"/>
      <c r="V21" s="10"/>
      <c r="W21" s="10"/>
    </row>
    <row r="22" ht="18.75" customHeight="1" spans="1:23">
      <c r="A22" s="8" t="s">
        <v>206</v>
      </c>
      <c r="B22" s="8" t="s">
        <v>207</v>
      </c>
      <c r="C22" s="9" t="s">
        <v>205</v>
      </c>
      <c r="D22" s="8" t="s">
        <v>56</v>
      </c>
      <c r="E22" s="8" t="s">
        <v>77</v>
      </c>
      <c r="F22" s="8" t="s">
        <v>78</v>
      </c>
      <c r="G22" s="8" t="s">
        <v>218</v>
      </c>
      <c r="H22" s="8" t="s">
        <v>219</v>
      </c>
      <c r="I22" s="10">
        <v>48000</v>
      </c>
      <c r="J22" s="10"/>
      <c r="K22" s="10"/>
      <c r="L22" s="10"/>
      <c r="M22" s="10"/>
      <c r="N22" s="10"/>
      <c r="O22" s="10"/>
      <c r="P22" s="22"/>
      <c r="Q22" s="10">
        <v>48000</v>
      </c>
      <c r="R22" s="10"/>
      <c r="S22" s="10"/>
      <c r="T22" s="10"/>
      <c r="U22" s="10"/>
      <c r="V22" s="10"/>
      <c r="W22" s="10"/>
    </row>
    <row r="23" ht="18.75" customHeight="1" spans="1:23">
      <c r="A23" s="8" t="s">
        <v>206</v>
      </c>
      <c r="B23" s="8" t="s">
        <v>207</v>
      </c>
      <c r="C23" s="9" t="s">
        <v>205</v>
      </c>
      <c r="D23" s="8" t="s">
        <v>56</v>
      </c>
      <c r="E23" s="8" t="s">
        <v>77</v>
      </c>
      <c r="F23" s="8" t="s">
        <v>78</v>
      </c>
      <c r="G23" s="8" t="s">
        <v>220</v>
      </c>
      <c r="H23" s="8" t="s">
        <v>221</v>
      </c>
      <c r="I23" s="10">
        <v>4800</v>
      </c>
      <c r="J23" s="10"/>
      <c r="K23" s="10"/>
      <c r="L23" s="10"/>
      <c r="M23" s="10"/>
      <c r="N23" s="10"/>
      <c r="O23" s="10"/>
      <c r="P23" s="22"/>
      <c r="Q23" s="10">
        <v>4800</v>
      </c>
      <c r="R23" s="10"/>
      <c r="S23" s="10"/>
      <c r="T23" s="10"/>
      <c r="U23" s="10"/>
      <c r="V23" s="10"/>
      <c r="W23" s="10"/>
    </row>
    <row r="24" ht="18.75" customHeight="1" spans="1:23">
      <c r="A24" s="8" t="s">
        <v>206</v>
      </c>
      <c r="B24" s="8" t="s">
        <v>207</v>
      </c>
      <c r="C24" s="9" t="s">
        <v>205</v>
      </c>
      <c r="D24" s="8" t="s">
        <v>56</v>
      </c>
      <c r="E24" s="8" t="s">
        <v>77</v>
      </c>
      <c r="F24" s="8" t="s">
        <v>78</v>
      </c>
      <c r="G24" s="8" t="s">
        <v>222</v>
      </c>
      <c r="H24" s="8" t="s">
        <v>223</v>
      </c>
      <c r="I24" s="10">
        <v>124800</v>
      </c>
      <c r="J24" s="10"/>
      <c r="K24" s="10"/>
      <c r="L24" s="10"/>
      <c r="M24" s="10"/>
      <c r="N24" s="10"/>
      <c r="O24" s="10"/>
      <c r="P24" s="22"/>
      <c r="Q24" s="10">
        <v>124800</v>
      </c>
      <c r="R24" s="10"/>
      <c r="S24" s="10"/>
      <c r="T24" s="10"/>
      <c r="U24" s="10"/>
      <c r="V24" s="10"/>
      <c r="W24" s="10"/>
    </row>
    <row r="25" ht="18.75" customHeight="1" spans="1:23">
      <c r="A25" s="22"/>
      <c r="B25" s="22"/>
      <c r="C25" s="9" t="s">
        <v>224</v>
      </c>
      <c r="D25" s="22"/>
      <c r="E25" s="22"/>
      <c r="F25" s="22"/>
      <c r="G25" s="22"/>
      <c r="H25" s="22"/>
      <c r="I25" s="10">
        <v>492000</v>
      </c>
      <c r="J25" s="10"/>
      <c r="K25" s="10"/>
      <c r="L25" s="10"/>
      <c r="M25" s="10"/>
      <c r="N25" s="10"/>
      <c r="O25" s="10"/>
      <c r="P25" s="22"/>
      <c r="Q25" s="10"/>
      <c r="R25" s="10">
        <v>492000</v>
      </c>
      <c r="S25" s="10"/>
      <c r="T25" s="10"/>
      <c r="U25" s="10"/>
      <c r="V25" s="10"/>
      <c r="W25" s="10">
        <v>492000</v>
      </c>
    </row>
    <row r="26" ht="18.75" customHeight="1" spans="1:23">
      <c r="A26" s="8" t="s">
        <v>206</v>
      </c>
      <c r="B26" s="8" t="s">
        <v>225</v>
      </c>
      <c r="C26" s="9" t="s">
        <v>224</v>
      </c>
      <c r="D26" s="8" t="s">
        <v>56</v>
      </c>
      <c r="E26" s="8" t="s">
        <v>77</v>
      </c>
      <c r="F26" s="8" t="s">
        <v>78</v>
      </c>
      <c r="G26" s="8" t="s">
        <v>187</v>
      </c>
      <c r="H26" s="8" t="s">
        <v>188</v>
      </c>
      <c r="I26" s="10">
        <v>100000</v>
      </c>
      <c r="J26" s="10"/>
      <c r="K26" s="10"/>
      <c r="L26" s="10"/>
      <c r="M26" s="10"/>
      <c r="N26" s="10"/>
      <c r="O26" s="10"/>
      <c r="P26" s="22"/>
      <c r="Q26" s="10"/>
      <c r="R26" s="10">
        <v>100000</v>
      </c>
      <c r="S26" s="10"/>
      <c r="T26" s="10"/>
      <c r="U26" s="10"/>
      <c r="V26" s="10"/>
      <c r="W26" s="10">
        <v>100000</v>
      </c>
    </row>
    <row r="27" ht="18.75" customHeight="1" spans="1:23">
      <c r="A27" s="8" t="s">
        <v>206</v>
      </c>
      <c r="B27" s="8" t="s">
        <v>225</v>
      </c>
      <c r="C27" s="9" t="s">
        <v>224</v>
      </c>
      <c r="D27" s="8" t="s">
        <v>56</v>
      </c>
      <c r="E27" s="8" t="s">
        <v>77</v>
      </c>
      <c r="F27" s="8" t="s">
        <v>78</v>
      </c>
      <c r="G27" s="8" t="s">
        <v>226</v>
      </c>
      <c r="H27" s="8" t="s">
        <v>227</v>
      </c>
      <c r="I27" s="10">
        <v>10000</v>
      </c>
      <c r="J27" s="10"/>
      <c r="K27" s="10"/>
      <c r="L27" s="10"/>
      <c r="M27" s="10"/>
      <c r="N27" s="10"/>
      <c r="O27" s="10"/>
      <c r="P27" s="22"/>
      <c r="Q27" s="10"/>
      <c r="R27" s="10">
        <v>10000</v>
      </c>
      <c r="S27" s="10"/>
      <c r="T27" s="10"/>
      <c r="U27" s="10"/>
      <c r="V27" s="10"/>
      <c r="W27" s="10">
        <v>10000</v>
      </c>
    </row>
    <row r="28" ht="18.75" customHeight="1" spans="1:23">
      <c r="A28" s="8" t="s">
        <v>206</v>
      </c>
      <c r="B28" s="8" t="s">
        <v>225</v>
      </c>
      <c r="C28" s="9" t="s">
        <v>224</v>
      </c>
      <c r="D28" s="8" t="s">
        <v>56</v>
      </c>
      <c r="E28" s="8" t="s">
        <v>77</v>
      </c>
      <c r="F28" s="8" t="s">
        <v>78</v>
      </c>
      <c r="G28" s="8" t="s">
        <v>203</v>
      </c>
      <c r="H28" s="8" t="s">
        <v>204</v>
      </c>
      <c r="I28" s="10">
        <v>50000</v>
      </c>
      <c r="J28" s="10"/>
      <c r="K28" s="10"/>
      <c r="L28" s="10"/>
      <c r="M28" s="10"/>
      <c r="N28" s="10"/>
      <c r="O28" s="10"/>
      <c r="P28" s="22"/>
      <c r="Q28" s="10"/>
      <c r="R28" s="10">
        <v>50000</v>
      </c>
      <c r="S28" s="10"/>
      <c r="T28" s="10"/>
      <c r="U28" s="10"/>
      <c r="V28" s="10"/>
      <c r="W28" s="10">
        <v>50000</v>
      </c>
    </row>
    <row r="29" ht="18.75" customHeight="1" spans="1:23">
      <c r="A29" s="8" t="s">
        <v>206</v>
      </c>
      <c r="B29" s="8" t="s">
        <v>225</v>
      </c>
      <c r="C29" s="9" t="s">
        <v>224</v>
      </c>
      <c r="D29" s="8" t="s">
        <v>56</v>
      </c>
      <c r="E29" s="8" t="s">
        <v>77</v>
      </c>
      <c r="F29" s="8" t="s">
        <v>78</v>
      </c>
      <c r="G29" s="8" t="s">
        <v>222</v>
      </c>
      <c r="H29" s="8" t="s">
        <v>223</v>
      </c>
      <c r="I29" s="10">
        <v>300000</v>
      </c>
      <c r="J29" s="10"/>
      <c r="K29" s="10"/>
      <c r="L29" s="10"/>
      <c r="M29" s="10"/>
      <c r="N29" s="10"/>
      <c r="O29" s="10"/>
      <c r="P29" s="22"/>
      <c r="Q29" s="10"/>
      <c r="R29" s="10">
        <v>300000</v>
      </c>
      <c r="S29" s="10"/>
      <c r="T29" s="10"/>
      <c r="U29" s="10"/>
      <c r="V29" s="10"/>
      <c r="W29" s="10">
        <v>300000</v>
      </c>
    </row>
    <row r="30" ht="18.75" customHeight="1" spans="1:23">
      <c r="A30" s="8" t="s">
        <v>206</v>
      </c>
      <c r="B30" s="8" t="s">
        <v>225</v>
      </c>
      <c r="C30" s="9" t="s">
        <v>224</v>
      </c>
      <c r="D30" s="8" t="s">
        <v>56</v>
      </c>
      <c r="E30" s="8" t="s">
        <v>77</v>
      </c>
      <c r="F30" s="8" t="s">
        <v>78</v>
      </c>
      <c r="G30" s="8" t="s">
        <v>222</v>
      </c>
      <c r="H30" s="8" t="s">
        <v>223</v>
      </c>
      <c r="I30" s="10">
        <v>20000</v>
      </c>
      <c r="J30" s="10"/>
      <c r="K30" s="10"/>
      <c r="L30" s="10"/>
      <c r="M30" s="10"/>
      <c r="N30" s="10"/>
      <c r="O30" s="10"/>
      <c r="P30" s="22"/>
      <c r="Q30" s="10"/>
      <c r="R30" s="10">
        <v>20000</v>
      </c>
      <c r="S30" s="10"/>
      <c r="T30" s="10"/>
      <c r="U30" s="10"/>
      <c r="V30" s="10"/>
      <c r="W30" s="10">
        <v>20000</v>
      </c>
    </row>
    <row r="31" ht="18.75" customHeight="1" spans="1:23">
      <c r="A31" s="8" t="s">
        <v>206</v>
      </c>
      <c r="B31" s="8" t="s">
        <v>225</v>
      </c>
      <c r="C31" s="9" t="s">
        <v>224</v>
      </c>
      <c r="D31" s="8" t="s">
        <v>56</v>
      </c>
      <c r="E31" s="8" t="s">
        <v>77</v>
      </c>
      <c r="F31" s="8" t="s">
        <v>78</v>
      </c>
      <c r="G31" s="8" t="s">
        <v>228</v>
      </c>
      <c r="H31" s="8" t="s">
        <v>69</v>
      </c>
      <c r="I31" s="10">
        <v>2000</v>
      </c>
      <c r="J31" s="10"/>
      <c r="K31" s="10"/>
      <c r="L31" s="10"/>
      <c r="M31" s="10"/>
      <c r="N31" s="10"/>
      <c r="O31" s="10"/>
      <c r="P31" s="22"/>
      <c r="Q31" s="10"/>
      <c r="R31" s="10">
        <v>2000</v>
      </c>
      <c r="S31" s="10"/>
      <c r="T31" s="10"/>
      <c r="U31" s="10"/>
      <c r="V31" s="10"/>
      <c r="W31" s="10">
        <v>2000</v>
      </c>
    </row>
    <row r="32" ht="18.75" customHeight="1" spans="1:23">
      <c r="A32" s="8" t="s">
        <v>206</v>
      </c>
      <c r="B32" s="8" t="s">
        <v>225</v>
      </c>
      <c r="C32" s="9" t="s">
        <v>224</v>
      </c>
      <c r="D32" s="8" t="s">
        <v>56</v>
      </c>
      <c r="E32" s="8" t="s">
        <v>77</v>
      </c>
      <c r="F32" s="8" t="s">
        <v>78</v>
      </c>
      <c r="G32" s="8" t="s">
        <v>228</v>
      </c>
      <c r="H32" s="8" t="s">
        <v>69</v>
      </c>
      <c r="I32" s="10">
        <v>10000</v>
      </c>
      <c r="J32" s="10"/>
      <c r="K32" s="10"/>
      <c r="L32" s="10"/>
      <c r="M32" s="10"/>
      <c r="N32" s="10"/>
      <c r="O32" s="10"/>
      <c r="P32" s="22"/>
      <c r="Q32" s="10"/>
      <c r="R32" s="10">
        <v>10000</v>
      </c>
      <c r="S32" s="10"/>
      <c r="T32" s="10"/>
      <c r="U32" s="10"/>
      <c r="V32" s="10"/>
      <c r="W32" s="10">
        <v>10000</v>
      </c>
    </row>
    <row r="33" ht="18.75" customHeight="1" spans="1:23">
      <c r="A33" s="22"/>
      <c r="B33" s="22"/>
      <c r="C33" s="9" t="s">
        <v>229</v>
      </c>
      <c r="D33" s="22"/>
      <c r="E33" s="22"/>
      <c r="F33" s="22"/>
      <c r="G33" s="22"/>
      <c r="H33" s="22"/>
      <c r="I33" s="10">
        <v>273925</v>
      </c>
      <c r="J33" s="10">
        <v>273925</v>
      </c>
      <c r="K33" s="10">
        <v>273925</v>
      </c>
      <c r="L33" s="10"/>
      <c r="M33" s="10"/>
      <c r="N33" s="10"/>
      <c r="O33" s="10"/>
      <c r="P33" s="22"/>
      <c r="Q33" s="10"/>
      <c r="R33" s="10"/>
      <c r="S33" s="10"/>
      <c r="T33" s="10"/>
      <c r="U33" s="10"/>
      <c r="V33" s="10"/>
      <c r="W33" s="10"/>
    </row>
    <row r="34" ht="18.75" customHeight="1" spans="1:23">
      <c r="A34" s="8" t="s">
        <v>206</v>
      </c>
      <c r="B34" s="8" t="s">
        <v>230</v>
      </c>
      <c r="C34" s="9" t="s">
        <v>229</v>
      </c>
      <c r="D34" s="8" t="s">
        <v>56</v>
      </c>
      <c r="E34" s="8" t="s">
        <v>75</v>
      </c>
      <c r="F34" s="8" t="s">
        <v>76</v>
      </c>
      <c r="G34" s="8" t="s">
        <v>203</v>
      </c>
      <c r="H34" s="8" t="s">
        <v>204</v>
      </c>
      <c r="I34" s="10">
        <v>273925</v>
      </c>
      <c r="J34" s="10">
        <v>273925</v>
      </c>
      <c r="K34" s="10">
        <v>273925</v>
      </c>
      <c r="L34" s="10"/>
      <c r="M34" s="10"/>
      <c r="N34" s="10"/>
      <c r="O34" s="10"/>
      <c r="P34" s="22"/>
      <c r="Q34" s="10"/>
      <c r="R34" s="10"/>
      <c r="S34" s="10"/>
      <c r="T34" s="10"/>
      <c r="U34" s="10"/>
      <c r="V34" s="10"/>
      <c r="W34" s="10"/>
    </row>
    <row r="35" ht="18.75" customHeight="1" spans="1:23">
      <c r="A35" s="22"/>
      <c r="B35" s="22"/>
      <c r="C35" s="9" t="s">
        <v>231</v>
      </c>
      <c r="D35" s="22"/>
      <c r="E35" s="22"/>
      <c r="F35" s="22"/>
      <c r="G35" s="22"/>
      <c r="H35" s="22"/>
      <c r="I35" s="10">
        <v>1870272</v>
      </c>
      <c r="J35" s="10">
        <v>1870272</v>
      </c>
      <c r="K35" s="10">
        <v>1870272</v>
      </c>
      <c r="L35" s="10"/>
      <c r="M35" s="10"/>
      <c r="N35" s="10"/>
      <c r="O35" s="10"/>
      <c r="P35" s="22"/>
      <c r="Q35" s="10"/>
      <c r="R35" s="10"/>
      <c r="S35" s="10"/>
      <c r="T35" s="10"/>
      <c r="U35" s="10"/>
      <c r="V35" s="10"/>
      <c r="W35" s="10"/>
    </row>
    <row r="36" ht="18.75" customHeight="1" spans="1:23">
      <c r="A36" s="8" t="s">
        <v>201</v>
      </c>
      <c r="B36" s="8" t="s">
        <v>232</v>
      </c>
      <c r="C36" s="9" t="s">
        <v>231</v>
      </c>
      <c r="D36" s="8" t="s">
        <v>56</v>
      </c>
      <c r="E36" s="8" t="s">
        <v>77</v>
      </c>
      <c r="F36" s="8" t="s">
        <v>78</v>
      </c>
      <c r="G36" s="8" t="s">
        <v>187</v>
      </c>
      <c r="H36" s="8" t="s">
        <v>188</v>
      </c>
      <c r="I36" s="10">
        <v>732600</v>
      </c>
      <c r="J36" s="10">
        <v>732600</v>
      </c>
      <c r="K36" s="10">
        <v>732600</v>
      </c>
      <c r="L36" s="10"/>
      <c r="M36" s="10"/>
      <c r="N36" s="10"/>
      <c r="O36" s="10"/>
      <c r="P36" s="22"/>
      <c r="Q36" s="10"/>
      <c r="R36" s="10"/>
      <c r="S36" s="10"/>
      <c r="T36" s="10"/>
      <c r="U36" s="10"/>
      <c r="V36" s="10"/>
      <c r="W36" s="10"/>
    </row>
    <row r="37" ht="18.75" customHeight="1" spans="1:23">
      <c r="A37" s="8" t="s">
        <v>201</v>
      </c>
      <c r="B37" s="8" t="s">
        <v>232</v>
      </c>
      <c r="C37" s="9" t="s">
        <v>231</v>
      </c>
      <c r="D37" s="8" t="s">
        <v>56</v>
      </c>
      <c r="E37" s="8" t="s">
        <v>77</v>
      </c>
      <c r="F37" s="8" t="s">
        <v>78</v>
      </c>
      <c r="G37" s="8" t="s">
        <v>226</v>
      </c>
      <c r="H37" s="8" t="s">
        <v>227</v>
      </c>
      <c r="I37" s="10">
        <v>6600</v>
      </c>
      <c r="J37" s="10">
        <v>6600</v>
      </c>
      <c r="K37" s="10">
        <v>6600</v>
      </c>
      <c r="L37" s="10"/>
      <c r="M37" s="10"/>
      <c r="N37" s="10"/>
      <c r="O37" s="10"/>
      <c r="P37" s="22"/>
      <c r="Q37" s="10"/>
      <c r="R37" s="10"/>
      <c r="S37" s="10"/>
      <c r="T37" s="10"/>
      <c r="U37" s="10"/>
      <c r="V37" s="10"/>
      <c r="W37" s="10"/>
    </row>
    <row r="38" ht="18.75" customHeight="1" spans="1:23">
      <c r="A38" s="8" t="s">
        <v>201</v>
      </c>
      <c r="B38" s="8" t="s">
        <v>232</v>
      </c>
      <c r="C38" s="9" t="s">
        <v>231</v>
      </c>
      <c r="D38" s="8" t="s">
        <v>56</v>
      </c>
      <c r="E38" s="8" t="s">
        <v>77</v>
      </c>
      <c r="F38" s="8" t="s">
        <v>78</v>
      </c>
      <c r="G38" s="8" t="s">
        <v>208</v>
      </c>
      <c r="H38" s="8" t="s">
        <v>209</v>
      </c>
      <c r="I38" s="10">
        <v>264000</v>
      </c>
      <c r="J38" s="10">
        <v>264000</v>
      </c>
      <c r="K38" s="10">
        <v>264000</v>
      </c>
      <c r="L38" s="10"/>
      <c r="M38" s="10"/>
      <c r="N38" s="10"/>
      <c r="O38" s="10"/>
      <c r="P38" s="22"/>
      <c r="Q38" s="10"/>
      <c r="R38" s="10"/>
      <c r="S38" s="10"/>
      <c r="T38" s="10"/>
      <c r="U38" s="10"/>
      <c r="V38" s="10"/>
      <c r="W38" s="10"/>
    </row>
    <row r="39" ht="18.75" customHeight="1" spans="1:23">
      <c r="A39" s="8" t="s">
        <v>201</v>
      </c>
      <c r="B39" s="8" t="s">
        <v>232</v>
      </c>
      <c r="C39" s="9" t="s">
        <v>231</v>
      </c>
      <c r="D39" s="8" t="s">
        <v>56</v>
      </c>
      <c r="E39" s="8" t="s">
        <v>77</v>
      </c>
      <c r="F39" s="8" t="s">
        <v>78</v>
      </c>
      <c r="G39" s="8" t="s">
        <v>210</v>
      </c>
      <c r="H39" s="8" t="s">
        <v>211</v>
      </c>
      <c r="I39" s="10">
        <v>310200</v>
      </c>
      <c r="J39" s="10">
        <v>310200</v>
      </c>
      <c r="K39" s="10">
        <v>310200</v>
      </c>
      <c r="L39" s="10"/>
      <c r="M39" s="10"/>
      <c r="N39" s="10"/>
      <c r="O39" s="10"/>
      <c r="P39" s="22"/>
      <c r="Q39" s="10"/>
      <c r="R39" s="10"/>
      <c r="S39" s="10"/>
      <c r="T39" s="10"/>
      <c r="U39" s="10"/>
      <c r="V39" s="10"/>
      <c r="W39" s="10"/>
    </row>
    <row r="40" ht="18.75" customHeight="1" spans="1:23">
      <c r="A40" s="8" t="s">
        <v>201</v>
      </c>
      <c r="B40" s="8" t="s">
        <v>232</v>
      </c>
      <c r="C40" s="9" t="s">
        <v>231</v>
      </c>
      <c r="D40" s="8" t="s">
        <v>56</v>
      </c>
      <c r="E40" s="8" t="s">
        <v>77</v>
      </c>
      <c r="F40" s="8" t="s">
        <v>78</v>
      </c>
      <c r="G40" s="8" t="s">
        <v>212</v>
      </c>
      <c r="H40" s="8" t="s">
        <v>213</v>
      </c>
      <c r="I40" s="10">
        <v>46200</v>
      </c>
      <c r="J40" s="10">
        <v>46200</v>
      </c>
      <c r="K40" s="10">
        <v>46200</v>
      </c>
      <c r="L40" s="10"/>
      <c r="M40" s="10"/>
      <c r="N40" s="10"/>
      <c r="O40" s="10"/>
      <c r="P40" s="22"/>
      <c r="Q40" s="10"/>
      <c r="R40" s="10"/>
      <c r="S40" s="10"/>
      <c r="T40" s="10"/>
      <c r="U40" s="10"/>
      <c r="V40" s="10"/>
      <c r="W40" s="10"/>
    </row>
    <row r="41" ht="18.75" customHeight="1" spans="1:23">
      <c r="A41" s="8" t="s">
        <v>201</v>
      </c>
      <c r="B41" s="8" t="s">
        <v>232</v>
      </c>
      <c r="C41" s="9" t="s">
        <v>231</v>
      </c>
      <c r="D41" s="8" t="s">
        <v>56</v>
      </c>
      <c r="E41" s="8" t="s">
        <v>77</v>
      </c>
      <c r="F41" s="8" t="s">
        <v>78</v>
      </c>
      <c r="G41" s="8" t="s">
        <v>233</v>
      </c>
      <c r="H41" s="8" t="s">
        <v>234</v>
      </c>
      <c r="I41" s="10">
        <v>21120</v>
      </c>
      <c r="J41" s="10">
        <v>21120</v>
      </c>
      <c r="K41" s="10">
        <v>21120</v>
      </c>
      <c r="L41" s="10"/>
      <c r="M41" s="10"/>
      <c r="N41" s="10"/>
      <c r="O41" s="10"/>
      <c r="P41" s="22"/>
      <c r="Q41" s="10"/>
      <c r="R41" s="10"/>
      <c r="S41" s="10"/>
      <c r="T41" s="10"/>
      <c r="U41" s="10"/>
      <c r="V41" s="10"/>
      <c r="W41" s="10"/>
    </row>
    <row r="42" ht="18.75" customHeight="1" spans="1:23">
      <c r="A42" s="8" t="s">
        <v>201</v>
      </c>
      <c r="B42" s="8" t="s">
        <v>232</v>
      </c>
      <c r="C42" s="9" t="s">
        <v>231</v>
      </c>
      <c r="D42" s="8" t="s">
        <v>56</v>
      </c>
      <c r="E42" s="8" t="s">
        <v>77</v>
      </c>
      <c r="F42" s="8" t="s">
        <v>78</v>
      </c>
      <c r="G42" s="8" t="s">
        <v>214</v>
      </c>
      <c r="H42" s="8" t="s">
        <v>215</v>
      </c>
      <c r="I42" s="10">
        <v>145200</v>
      </c>
      <c r="J42" s="10">
        <v>145200</v>
      </c>
      <c r="K42" s="10">
        <v>145200</v>
      </c>
      <c r="L42" s="10"/>
      <c r="M42" s="10"/>
      <c r="N42" s="10"/>
      <c r="O42" s="10"/>
      <c r="P42" s="22"/>
      <c r="Q42" s="10"/>
      <c r="R42" s="10"/>
      <c r="S42" s="10"/>
      <c r="T42" s="10"/>
      <c r="U42" s="10"/>
      <c r="V42" s="10"/>
      <c r="W42" s="10"/>
    </row>
    <row r="43" ht="18.75" customHeight="1" spans="1:23">
      <c r="A43" s="8" t="s">
        <v>201</v>
      </c>
      <c r="B43" s="8" t="s">
        <v>232</v>
      </c>
      <c r="C43" s="9" t="s">
        <v>231</v>
      </c>
      <c r="D43" s="8" t="s">
        <v>56</v>
      </c>
      <c r="E43" s="8" t="s">
        <v>77</v>
      </c>
      <c r="F43" s="8" t="s">
        <v>78</v>
      </c>
      <c r="G43" s="8" t="s">
        <v>235</v>
      </c>
      <c r="H43" s="8" t="s">
        <v>236</v>
      </c>
      <c r="I43" s="10">
        <v>46200</v>
      </c>
      <c r="J43" s="10">
        <v>46200</v>
      </c>
      <c r="K43" s="10">
        <v>46200</v>
      </c>
      <c r="L43" s="10"/>
      <c r="M43" s="10"/>
      <c r="N43" s="10"/>
      <c r="O43" s="10"/>
      <c r="P43" s="22"/>
      <c r="Q43" s="10"/>
      <c r="R43" s="10"/>
      <c r="S43" s="10"/>
      <c r="T43" s="10"/>
      <c r="U43" s="10"/>
      <c r="V43" s="10"/>
      <c r="W43" s="10"/>
    </row>
    <row r="44" ht="18.75" customHeight="1" spans="1:23">
      <c r="A44" s="8" t="s">
        <v>201</v>
      </c>
      <c r="B44" s="8" t="s">
        <v>232</v>
      </c>
      <c r="C44" s="9" t="s">
        <v>231</v>
      </c>
      <c r="D44" s="8" t="s">
        <v>56</v>
      </c>
      <c r="E44" s="8" t="s">
        <v>77</v>
      </c>
      <c r="F44" s="8" t="s">
        <v>78</v>
      </c>
      <c r="G44" s="8" t="s">
        <v>216</v>
      </c>
      <c r="H44" s="8" t="s">
        <v>217</v>
      </c>
      <c r="I44" s="10">
        <v>147840</v>
      </c>
      <c r="J44" s="10">
        <v>147840</v>
      </c>
      <c r="K44" s="10">
        <v>147840</v>
      </c>
      <c r="L44" s="10"/>
      <c r="M44" s="10"/>
      <c r="N44" s="10"/>
      <c r="O44" s="10"/>
      <c r="P44" s="22"/>
      <c r="Q44" s="10"/>
      <c r="R44" s="10"/>
      <c r="S44" s="10"/>
      <c r="T44" s="10"/>
      <c r="U44" s="10"/>
      <c r="V44" s="10"/>
      <c r="W44" s="10"/>
    </row>
    <row r="45" ht="18.75" customHeight="1" spans="1:23">
      <c r="A45" s="8" t="s">
        <v>201</v>
      </c>
      <c r="B45" s="8" t="s">
        <v>232</v>
      </c>
      <c r="C45" s="9" t="s">
        <v>231</v>
      </c>
      <c r="D45" s="8" t="s">
        <v>56</v>
      </c>
      <c r="E45" s="8" t="s">
        <v>77</v>
      </c>
      <c r="F45" s="8" t="s">
        <v>78</v>
      </c>
      <c r="G45" s="8" t="s">
        <v>237</v>
      </c>
      <c r="H45" s="8" t="s">
        <v>128</v>
      </c>
      <c r="I45" s="10">
        <v>6600</v>
      </c>
      <c r="J45" s="10">
        <v>6600</v>
      </c>
      <c r="K45" s="10">
        <v>6600</v>
      </c>
      <c r="L45" s="10"/>
      <c r="M45" s="10"/>
      <c r="N45" s="10"/>
      <c r="O45" s="10"/>
      <c r="P45" s="22"/>
      <c r="Q45" s="10"/>
      <c r="R45" s="10"/>
      <c r="S45" s="10"/>
      <c r="T45" s="10"/>
      <c r="U45" s="10"/>
      <c r="V45" s="10"/>
      <c r="W45" s="10"/>
    </row>
    <row r="46" ht="18.75" customHeight="1" spans="1:23">
      <c r="A46" s="8" t="s">
        <v>201</v>
      </c>
      <c r="B46" s="8" t="s">
        <v>232</v>
      </c>
      <c r="C46" s="9" t="s">
        <v>231</v>
      </c>
      <c r="D46" s="8" t="s">
        <v>56</v>
      </c>
      <c r="E46" s="8" t="s">
        <v>77</v>
      </c>
      <c r="F46" s="8" t="s">
        <v>78</v>
      </c>
      <c r="G46" s="8" t="s">
        <v>203</v>
      </c>
      <c r="H46" s="8" t="s">
        <v>204</v>
      </c>
      <c r="I46" s="10">
        <v>19152</v>
      </c>
      <c r="J46" s="10">
        <v>19152</v>
      </c>
      <c r="K46" s="10">
        <v>19152</v>
      </c>
      <c r="L46" s="10"/>
      <c r="M46" s="10"/>
      <c r="N46" s="10"/>
      <c r="O46" s="10"/>
      <c r="P46" s="22"/>
      <c r="Q46" s="10"/>
      <c r="R46" s="10"/>
      <c r="S46" s="10"/>
      <c r="T46" s="10"/>
      <c r="U46" s="10"/>
      <c r="V46" s="10"/>
      <c r="W46" s="10"/>
    </row>
    <row r="47" ht="18.75" customHeight="1" spans="1:23">
      <c r="A47" s="8" t="s">
        <v>201</v>
      </c>
      <c r="B47" s="8" t="s">
        <v>232</v>
      </c>
      <c r="C47" s="9" t="s">
        <v>231</v>
      </c>
      <c r="D47" s="8" t="s">
        <v>56</v>
      </c>
      <c r="E47" s="8" t="s">
        <v>77</v>
      </c>
      <c r="F47" s="8" t="s">
        <v>78</v>
      </c>
      <c r="G47" s="8" t="s">
        <v>203</v>
      </c>
      <c r="H47" s="8" t="s">
        <v>204</v>
      </c>
      <c r="I47" s="10">
        <v>12000</v>
      </c>
      <c r="J47" s="10">
        <v>12000</v>
      </c>
      <c r="K47" s="10">
        <v>12000</v>
      </c>
      <c r="L47" s="10"/>
      <c r="M47" s="10"/>
      <c r="N47" s="10"/>
      <c r="O47" s="10"/>
      <c r="P47" s="22"/>
      <c r="Q47" s="10"/>
      <c r="R47" s="10"/>
      <c r="S47" s="10"/>
      <c r="T47" s="10"/>
      <c r="U47" s="10"/>
      <c r="V47" s="10"/>
      <c r="W47" s="10"/>
    </row>
    <row r="48" ht="18.75" customHeight="1" spans="1:23">
      <c r="A48" s="8" t="s">
        <v>201</v>
      </c>
      <c r="B48" s="8" t="s">
        <v>232</v>
      </c>
      <c r="C48" s="9" t="s">
        <v>231</v>
      </c>
      <c r="D48" s="8" t="s">
        <v>56</v>
      </c>
      <c r="E48" s="8" t="s">
        <v>77</v>
      </c>
      <c r="F48" s="8" t="s">
        <v>78</v>
      </c>
      <c r="G48" s="8" t="s">
        <v>203</v>
      </c>
      <c r="H48" s="8" t="s">
        <v>204</v>
      </c>
      <c r="I48" s="10">
        <v>4320</v>
      </c>
      <c r="J48" s="10">
        <v>4320</v>
      </c>
      <c r="K48" s="10">
        <v>4320</v>
      </c>
      <c r="L48" s="10"/>
      <c r="M48" s="10"/>
      <c r="N48" s="10"/>
      <c r="O48" s="10"/>
      <c r="P48" s="22"/>
      <c r="Q48" s="10"/>
      <c r="R48" s="10"/>
      <c r="S48" s="10"/>
      <c r="T48" s="10"/>
      <c r="U48" s="10"/>
      <c r="V48" s="10"/>
      <c r="W48" s="10"/>
    </row>
    <row r="49" ht="18.75" customHeight="1" spans="1:23">
      <c r="A49" s="8" t="s">
        <v>201</v>
      </c>
      <c r="B49" s="8" t="s">
        <v>232</v>
      </c>
      <c r="C49" s="9" t="s">
        <v>231</v>
      </c>
      <c r="D49" s="8" t="s">
        <v>56</v>
      </c>
      <c r="E49" s="8" t="s">
        <v>77</v>
      </c>
      <c r="F49" s="8" t="s">
        <v>78</v>
      </c>
      <c r="G49" s="8" t="s">
        <v>222</v>
      </c>
      <c r="H49" s="8" t="s">
        <v>223</v>
      </c>
      <c r="I49" s="10">
        <v>108240</v>
      </c>
      <c r="J49" s="10">
        <v>108240</v>
      </c>
      <c r="K49" s="10">
        <v>108240</v>
      </c>
      <c r="L49" s="10"/>
      <c r="M49" s="10"/>
      <c r="N49" s="10"/>
      <c r="O49" s="10"/>
      <c r="P49" s="22"/>
      <c r="Q49" s="10"/>
      <c r="R49" s="10"/>
      <c r="S49" s="10"/>
      <c r="T49" s="10"/>
      <c r="U49" s="10"/>
      <c r="V49" s="10"/>
      <c r="W49" s="10"/>
    </row>
    <row r="50" ht="18.75" customHeight="1" spans="1:23">
      <c r="A50" s="22"/>
      <c r="B50" s="22"/>
      <c r="C50" s="9" t="s">
        <v>238</v>
      </c>
      <c r="D50" s="22"/>
      <c r="E50" s="22"/>
      <c r="F50" s="22"/>
      <c r="G50" s="22"/>
      <c r="H50" s="22"/>
      <c r="I50" s="10">
        <v>82368.4</v>
      </c>
      <c r="J50" s="10">
        <v>82368.4</v>
      </c>
      <c r="K50" s="10">
        <v>82368.4</v>
      </c>
      <c r="L50" s="10"/>
      <c r="M50" s="10"/>
      <c r="N50" s="10"/>
      <c r="O50" s="10"/>
      <c r="P50" s="22"/>
      <c r="Q50" s="10"/>
      <c r="R50" s="10"/>
      <c r="S50" s="10"/>
      <c r="T50" s="10"/>
      <c r="U50" s="10"/>
      <c r="V50" s="10"/>
      <c r="W50" s="10"/>
    </row>
    <row r="51" ht="18.75" customHeight="1" spans="1:23">
      <c r="A51" s="8" t="s">
        <v>201</v>
      </c>
      <c r="B51" s="8" t="s">
        <v>239</v>
      </c>
      <c r="C51" s="9" t="s">
        <v>238</v>
      </c>
      <c r="D51" s="8" t="s">
        <v>56</v>
      </c>
      <c r="E51" s="8" t="s">
        <v>89</v>
      </c>
      <c r="F51" s="8" t="s">
        <v>90</v>
      </c>
      <c r="G51" s="8" t="s">
        <v>240</v>
      </c>
      <c r="H51" s="8" t="s">
        <v>241</v>
      </c>
      <c r="I51" s="10">
        <v>82368.4</v>
      </c>
      <c r="J51" s="10">
        <v>82368.4</v>
      </c>
      <c r="K51" s="10">
        <v>82368.4</v>
      </c>
      <c r="L51" s="10"/>
      <c r="M51" s="10"/>
      <c r="N51" s="10"/>
      <c r="O51" s="10"/>
      <c r="P51" s="22"/>
      <c r="Q51" s="10"/>
      <c r="R51" s="10"/>
      <c r="S51" s="10"/>
      <c r="T51" s="10"/>
      <c r="U51" s="10"/>
      <c r="V51" s="10"/>
      <c r="W51" s="10"/>
    </row>
    <row r="52" ht="18.75" customHeight="1" spans="1:23">
      <c r="A52" s="22"/>
      <c r="B52" s="22"/>
      <c r="C52" s="9" t="s">
        <v>242</v>
      </c>
      <c r="D52" s="22"/>
      <c r="E52" s="22"/>
      <c r="F52" s="22"/>
      <c r="G52" s="22"/>
      <c r="H52" s="22"/>
      <c r="I52" s="10">
        <v>80000</v>
      </c>
      <c r="J52" s="10">
        <v>80000</v>
      </c>
      <c r="K52" s="10">
        <v>80000</v>
      </c>
      <c r="L52" s="10"/>
      <c r="M52" s="10"/>
      <c r="N52" s="10"/>
      <c r="O52" s="10"/>
      <c r="P52" s="22"/>
      <c r="Q52" s="10"/>
      <c r="R52" s="10"/>
      <c r="S52" s="10"/>
      <c r="T52" s="10"/>
      <c r="U52" s="10"/>
      <c r="V52" s="10"/>
      <c r="W52" s="10"/>
    </row>
    <row r="53" ht="18.75" customHeight="1" spans="1:23">
      <c r="A53" s="8" t="s">
        <v>201</v>
      </c>
      <c r="B53" s="8" t="s">
        <v>243</v>
      </c>
      <c r="C53" s="9" t="s">
        <v>242</v>
      </c>
      <c r="D53" s="8" t="s">
        <v>56</v>
      </c>
      <c r="E53" s="8" t="s">
        <v>89</v>
      </c>
      <c r="F53" s="8" t="s">
        <v>90</v>
      </c>
      <c r="G53" s="8" t="s">
        <v>178</v>
      </c>
      <c r="H53" s="8" t="s">
        <v>179</v>
      </c>
      <c r="I53" s="10">
        <v>80000</v>
      </c>
      <c r="J53" s="10">
        <v>80000</v>
      </c>
      <c r="K53" s="10">
        <v>80000</v>
      </c>
      <c r="L53" s="10"/>
      <c r="M53" s="10"/>
      <c r="N53" s="10"/>
      <c r="O53" s="10"/>
      <c r="P53" s="22"/>
      <c r="Q53" s="10"/>
      <c r="R53" s="10"/>
      <c r="S53" s="10"/>
      <c r="T53" s="10"/>
      <c r="U53" s="10"/>
      <c r="V53" s="10"/>
      <c r="W53" s="10"/>
    </row>
    <row r="54" ht="18.75" customHeight="1" spans="1:23">
      <c r="A54" s="11" t="s">
        <v>32</v>
      </c>
      <c r="B54" s="11"/>
      <c r="C54" s="11"/>
      <c r="D54" s="11"/>
      <c r="E54" s="11"/>
      <c r="F54" s="11"/>
      <c r="G54" s="11"/>
      <c r="H54" s="11"/>
      <c r="I54" s="10">
        <v>4157313.4</v>
      </c>
      <c r="J54" s="10">
        <v>2330913.4</v>
      </c>
      <c r="K54" s="10">
        <v>2330913.4</v>
      </c>
      <c r="L54" s="10"/>
      <c r="M54" s="10"/>
      <c r="N54" s="10"/>
      <c r="O54" s="10"/>
      <c r="P54" s="10"/>
      <c r="Q54" s="10">
        <v>1334400</v>
      </c>
      <c r="R54" s="10">
        <v>492000</v>
      </c>
      <c r="S54" s="10"/>
      <c r="T54" s="10"/>
      <c r="U54" s="10"/>
      <c r="V54" s="10"/>
      <c r="W54" s="10">
        <v>492000</v>
      </c>
    </row>
  </sheetData>
  <mergeCells count="28">
    <mergeCell ref="A2:W2"/>
    <mergeCell ref="A3:H3"/>
    <mergeCell ref="J4:M4"/>
    <mergeCell ref="N4:P4"/>
    <mergeCell ref="R4:W4"/>
    <mergeCell ref="A54:H54"/>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ageMargins left="0.75" right="0.75" top="1" bottom="1" header="0.5" footer="0.5"/>
  <pageSetup paperSize="1" scale="27" pageOrder="overThenDown"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61"/>
  <sheetViews>
    <sheetView showZeros="0" workbookViewId="0">
      <selection activeCell="A10" sqref="A10"/>
    </sheetView>
  </sheetViews>
  <sheetFormatPr defaultColWidth="8.85" defaultRowHeight="15" customHeight="1"/>
  <cols>
    <col min="1" max="1" width="44.4166666666667" customWidth="1"/>
    <col min="2" max="2" width="41.55" customWidth="1"/>
    <col min="3" max="4" width="13.8416666666667" customWidth="1"/>
    <col min="5" max="5" width="26.8416666666667" customWidth="1"/>
    <col min="6" max="8" width="10" customWidth="1"/>
    <col min="9" max="9" width="13.7" customWidth="1"/>
    <col min="10" max="10" width="27.9833333333333" customWidth="1"/>
  </cols>
  <sheetData>
    <row r="1" customHeight="1" spans="1:10">
      <c r="A1" s="19" t="s">
        <v>244</v>
      </c>
      <c r="B1" s="19"/>
      <c r="C1" s="19"/>
      <c r="D1" s="19"/>
      <c r="E1" s="19"/>
      <c r="F1" s="19"/>
      <c r="G1" s="19"/>
      <c r="H1" s="19"/>
      <c r="I1" s="19"/>
      <c r="J1" s="19"/>
    </row>
    <row r="2" ht="45" customHeight="1" spans="1:10">
      <c r="A2" s="29" t="s">
        <v>245</v>
      </c>
      <c r="B2" s="29"/>
      <c r="C2" s="29"/>
      <c r="D2" s="29"/>
      <c r="E2" s="29"/>
      <c r="F2" s="29"/>
      <c r="G2" s="29"/>
      <c r="H2" s="29"/>
      <c r="I2" s="29"/>
      <c r="J2" s="29"/>
    </row>
    <row r="3" ht="20.25" customHeight="1" spans="1:10">
      <c r="A3" s="18" t="str">
        <f>"单位名称："&amp;"元江哈尼族彝族傣族自治县民族中学"</f>
        <v>单位名称：元江哈尼族彝族傣族自治县民族中学</v>
      </c>
      <c r="B3" s="18"/>
      <c r="C3" s="18"/>
      <c r="D3" s="18"/>
      <c r="E3" s="18"/>
      <c r="F3" s="18"/>
      <c r="G3" s="18"/>
      <c r="H3" s="18"/>
      <c r="I3" s="18"/>
      <c r="J3" s="18"/>
    </row>
    <row r="4" ht="20.25" customHeight="1" spans="1:10">
      <c r="A4" s="30" t="s">
        <v>246</v>
      </c>
      <c r="B4" s="30" t="s">
        <v>247</v>
      </c>
      <c r="C4" s="30" t="s">
        <v>248</v>
      </c>
      <c r="D4" s="30" t="s">
        <v>249</v>
      </c>
      <c r="E4" s="30" t="s">
        <v>250</v>
      </c>
      <c r="F4" s="30" t="s">
        <v>251</v>
      </c>
      <c r="G4" s="30" t="s">
        <v>252</v>
      </c>
      <c r="H4" s="30" t="s">
        <v>253</v>
      </c>
      <c r="I4" s="30" t="s">
        <v>254</v>
      </c>
      <c r="J4" s="30" t="s">
        <v>255</v>
      </c>
    </row>
    <row r="5" ht="46.5" customHeight="1" spans="1:10">
      <c r="A5" s="30"/>
      <c r="B5" s="30"/>
      <c r="C5" s="30"/>
      <c r="D5" s="30"/>
      <c r="E5" s="30"/>
      <c r="F5" s="30"/>
      <c r="G5" s="30"/>
      <c r="H5" s="30"/>
      <c r="I5" s="30"/>
      <c r="J5" s="30"/>
    </row>
    <row r="6" ht="20.25" customHeight="1" spans="1:10">
      <c r="A6" s="31">
        <v>1</v>
      </c>
      <c r="B6" s="31">
        <v>2</v>
      </c>
      <c r="C6" s="31">
        <v>3</v>
      </c>
      <c r="D6" s="31">
        <v>4</v>
      </c>
      <c r="E6" s="31">
        <v>5</v>
      </c>
      <c r="F6" s="31">
        <v>6</v>
      </c>
      <c r="G6" s="31">
        <v>7</v>
      </c>
      <c r="H6" s="31">
        <v>8</v>
      </c>
      <c r="I6" s="31">
        <v>9</v>
      </c>
      <c r="J6" s="31">
        <v>10</v>
      </c>
    </row>
    <row r="7" ht="44" customHeight="1" spans="1:10">
      <c r="A7" t="s">
        <v>56</v>
      </c>
      <c r="B7" s="22"/>
      <c r="C7" s="22"/>
      <c r="E7" s="36"/>
      <c r="F7" s="36"/>
      <c r="G7" s="36"/>
      <c r="H7" s="36"/>
      <c r="I7" s="36"/>
      <c r="J7" s="36"/>
    </row>
    <row r="8" ht="119" customHeight="1" spans="1:10">
      <c r="A8" s="46" t="s">
        <v>229</v>
      </c>
      <c r="B8" s="22" t="s">
        <v>256</v>
      </c>
      <c r="C8" s="23"/>
      <c r="D8" s="23"/>
      <c r="E8" s="36"/>
      <c r="F8" s="36"/>
      <c r="G8" s="36"/>
      <c r="H8" s="36"/>
      <c r="I8" s="36"/>
      <c r="J8" s="36"/>
    </row>
    <row r="9" ht="44" customHeight="1" spans="1:10">
      <c r="A9" s="22"/>
      <c r="B9" s="22"/>
      <c r="C9" s="22" t="s">
        <v>257</v>
      </c>
      <c r="D9" s="47" t="s">
        <v>258</v>
      </c>
      <c r="E9" s="48" t="s">
        <v>259</v>
      </c>
      <c r="F9" s="37" t="s">
        <v>260</v>
      </c>
      <c r="G9" s="23" t="s">
        <v>261</v>
      </c>
      <c r="H9" s="37" t="s">
        <v>262</v>
      </c>
      <c r="I9" s="37" t="s">
        <v>263</v>
      </c>
      <c r="J9" s="48" t="s">
        <v>264</v>
      </c>
    </row>
    <row r="10" ht="44" customHeight="1" spans="1:10">
      <c r="A10" s="22"/>
      <c r="B10" s="22"/>
      <c r="C10" s="22" t="s">
        <v>257</v>
      </c>
      <c r="D10" s="47" t="s">
        <v>265</v>
      </c>
      <c r="E10" s="48" t="s">
        <v>266</v>
      </c>
      <c r="F10" s="37" t="s">
        <v>267</v>
      </c>
      <c r="G10" s="23" t="s">
        <v>261</v>
      </c>
      <c r="H10" s="37" t="s">
        <v>262</v>
      </c>
      <c r="I10" s="37" t="s">
        <v>263</v>
      </c>
      <c r="J10" s="48" t="s">
        <v>268</v>
      </c>
    </row>
    <row r="11" ht="44" customHeight="1" spans="1:10">
      <c r="A11" s="22"/>
      <c r="B11" s="22"/>
      <c r="C11" s="22" t="s">
        <v>257</v>
      </c>
      <c r="D11" s="47" t="s">
        <v>265</v>
      </c>
      <c r="E11" s="48" t="s">
        <v>269</v>
      </c>
      <c r="F11" s="37" t="s">
        <v>260</v>
      </c>
      <c r="G11" s="23" t="s">
        <v>261</v>
      </c>
      <c r="H11" s="37" t="s">
        <v>262</v>
      </c>
      <c r="I11" s="37" t="s">
        <v>270</v>
      </c>
      <c r="J11" s="48" t="s">
        <v>271</v>
      </c>
    </row>
    <row r="12" ht="44" customHeight="1" spans="1:10">
      <c r="A12" s="22"/>
      <c r="B12" s="22"/>
      <c r="C12" s="22" t="s">
        <v>272</v>
      </c>
      <c r="D12" s="47" t="s">
        <v>273</v>
      </c>
      <c r="E12" s="48" t="s">
        <v>274</v>
      </c>
      <c r="F12" s="37" t="s">
        <v>260</v>
      </c>
      <c r="G12" s="23" t="s">
        <v>261</v>
      </c>
      <c r="H12" s="37" t="s">
        <v>262</v>
      </c>
      <c r="I12" s="37" t="s">
        <v>263</v>
      </c>
      <c r="J12" s="48" t="s">
        <v>275</v>
      </c>
    </row>
    <row r="13" ht="44" customHeight="1" spans="1:10">
      <c r="A13" s="22"/>
      <c r="B13" s="22"/>
      <c r="C13" s="22" t="s">
        <v>272</v>
      </c>
      <c r="D13" s="47" t="s">
        <v>276</v>
      </c>
      <c r="E13" s="48" t="s">
        <v>277</v>
      </c>
      <c r="F13" s="37" t="s">
        <v>260</v>
      </c>
      <c r="G13" s="23" t="s">
        <v>261</v>
      </c>
      <c r="H13" s="37" t="s">
        <v>262</v>
      </c>
      <c r="I13" s="37" t="s">
        <v>263</v>
      </c>
      <c r="J13" s="48" t="s">
        <v>278</v>
      </c>
    </row>
    <row r="14" ht="44" customHeight="1" spans="1:10">
      <c r="A14" s="22"/>
      <c r="B14" s="22"/>
      <c r="C14" s="22" t="s">
        <v>279</v>
      </c>
      <c r="D14" s="47" t="s">
        <v>280</v>
      </c>
      <c r="E14" s="48" t="s">
        <v>281</v>
      </c>
      <c r="F14" s="37" t="s">
        <v>260</v>
      </c>
      <c r="G14" s="23" t="s">
        <v>261</v>
      </c>
      <c r="H14" s="37" t="s">
        <v>262</v>
      </c>
      <c r="I14" s="37" t="s">
        <v>263</v>
      </c>
      <c r="J14" s="48" t="s">
        <v>282</v>
      </c>
    </row>
    <row r="15" ht="89" customHeight="1" spans="1:10">
      <c r="A15" s="46" t="s">
        <v>224</v>
      </c>
      <c r="B15" s="22" t="s">
        <v>283</v>
      </c>
      <c r="C15" s="22"/>
      <c r="D15" s="22"/>
      <c r="E15" s="22"/>
      <c r="F15" s="22"/>
      <c r="G15" s="22"/>
      <c r="H15" s="22"/>
      <c r="I15" s="22"/>
      <c r="J15" s="22"/>
    </row>
    <row r="16" ht="44" customHeight="1" spans="1:10">
      <c r="A16" s="22"/>
      <c r="B16" s="22"/>
      <c r="C16" s="22" t="s">
        <v>257</v>
      </c>
      <c r="D16" s="47" t="s">
        <v>284</v>
      </c>
      <c r="E16" s="48" t="s">
        <v>285</v>
      </c>
      <c r="F16" s="37" t="s">
        <v>267</v>
      </c>
      <c r="G16" s="23" t="s">
        <v>286</v>
      </c>
      <c r="H16" s="37" t="s">
        <v>287</v>
      </c>
      <c r="I16" s="37" t="s">
        <v>263</v>
      </c>
      <c r="J16" s="48" t="s">
        <v>285</v>
      </c>
    </row>
    <row r="17" ht="44" customHeight="1" spans="1:10">
      <c r="A17" s="22"/>
      <c r="B17" s="22"/>
      <c r="C17" s="22" t="s">
        <v>257</v>
      </c>
      <c r="D17" s="47" t="s">
        <v>284</v>
      </c>
      <c r="E17" s="48" t="s">
        <v>288</v>
      </c>
      <c r="F17" s="37" t="s">
        <v>267</v>
      </c>
      <c r="G17" s="23" t="s">
        <v>286</v>
      </c>
      <c r="H17" s="37" t="s">
        <v>287</v>
      </c>
      <c r="I17" s="37" t="s">
        <v>263</v>
      </c>
      <c r="J17" s="48" t="s">
        <v>288</v>
      </c>
    </row>
    <row r="18" ht="44" customHeight="1" spans="1:10">
      <c r="A18" s="22"/>
      <c r="B18" s="22"/>
      <c r="C18" s="22" t="s">
        <v>257</v>
      </c>
      <c r="D18" s="47" t="s">
        <v>265</v>
      </c>
      <c r="E18" s="48" t="s">
        <v>266</v>
      </c>
      <c r="F18" s="37" t="s">
        <v>267</v>
      </c>
      <c r="G18" s="23" t="s">
        <v>261</v>
      </c>
      <c r="H18" s="37" t="s">
        <v>262</v>
      </c>
      <c r="I18" s="37" t="s">
        <v>263</v>
      </c>
      <c r="J18" s="48" t="s">
        <v>266</v>
      </c>
    </row>
    <row r="19" ht="44" customHeight="1" spans="1:10">
      <c r="A19" s="22"/>
      <c r="B19" s="22"/>
      <c r="C19" s="22" t="s">
        <v>257</v>
      </c>
      <c r="D19" s="47" t="s">
        <v>265</v>
      </c>
      <c r="E19" s="48" t="s">
        <v>269</v>
      </c>
      <c r="F19" s="37" t="s">
        <v>267</v>
      </c>
      <c r="G19" s="23" t="s">
        <v>261</v>
      </c>
      <c r="H19" s="37" t="s">
        <v>262</v>
      </c>
      <c r="I19" s="37" t="s">
        <v>270</v>
      </c>
      <c r="J19" s="48" t="s">
        <v>269</v>
      </c>
    </row>
    <row r="20" ht="44" customHeight="1" spans="1:10">
      <c r="A20" s="22"/>
      <c r="B20" s="22"/>
      <c r="C20" s="22" t="s">
        <v>272</v>
      </c>
      <c r="D20" s="47" t="s">
        <v>273</v>
      </c>
      <c r="E20" s="48" t="s">
        <v>274</v>
      </c>
      <c r="F20" s="37" t="s">
        <v>267</v>
      </c>
      <c r="G20" s="23" t="s">
        <v>261</v>
      </c>
      <c r="H20" s="37" t="s">
        <v>262</v>
      </c>
      <c r="I20" s="37" t="s">
        <v>263</v>
      </c>
      <c r="J20" s="48" t="s">
        <v>274</v>
      </c>
    </row>
    <row r="21" ht="44" customHeight="1" spans="1:10">
      <c r="A21" s="22"/>
      <c r="B21" s="22"/>
      <c r="C21" s="22" t="s">
        <v>279</v>
      </c>
      <c r="D21" s="47" t="s">
        <v>280</v>
      </c>
      <c r="E21" s="48" t="s">
        <v>289</v>
      </c>
      <c r="F21" s="37" t="s">
        <v>267</v>
      </c>
      <c r="G21" s="23" t="s">
        <v>261</v>
      </c>
      <c r="H21" s="37" t="s">
        <v>262</v>
      </c>
      <c r="I21" s="37" t="s">
        <v>263</v>
      </c>
      <c r="J21" s="48" t="s">
        <v>289</v>
      </c>
    </row>
    <row r="22" ht="111" customHeight="1" spans="1:10">
      <c r="A22" s="46" t="s">
        <v>205</v>
      </c>
      <c r="B22" s="22" t="s">
        <v>290</v>
      </c>
      <c r="C22" s="22"/>
      <c r="D22" s="22"/>
      <c r="E22" s="22"/>
      <c r="F22" s="22"/>
      <c r="G22" s="22"/>
      <c r="H22" s="22"/>
      <c r="I22" s="22"/>
      <c r="J22" s="22"/>
    </row>
    <row r="23" ht="44" customHeight="1" spans="1:10">
      <c r="A23" s="22"/>
      <c r="B23" s="22"/>
      <c r="C23" s="22" t="s">
        <v>257</v>
      </c>
      <c r="D23" s="47" t="s">
        <v>284</v>
      </c>
      <c r="E23" s="48" t="s">
        <v>291</v>
      </c>
      <c r="F23" s="37" t="s">
        <v>267</v>
      </c>
      <c r="G23" s="23" t="s">
        <v>292</v>
      </c>
      <c r="H23" s="37" t="s">
        <v>293</v>
      </c>
      <c r="I23" s="37" t="s">
        <v>263</v>
      </c>
      <c r="J23" s="48" t="s">
        <v>294</v>
      </c>
    </row>
    <row r="24" ht="44" customHeight="1" spans="1:10">
      <c r="A24" s="22"/>
      <c r="B24" s="22"/>
      <c r="C24" s="22" t="s">
        <v>257</v>
      </c>
      <c r="D24" s="47" t="s">
        <v>284</v>
      </c>
      <c r="E24" s="48" t="s">
        <v>295</v>
      </c>
      <c r="F24" s="37" t="s">
        <v>267</v>
      </c>
      <c r="G24" s="23" t="s">
        <v>296</v>
      </c>
      <c r="H24" s="37" t="s">
        <v>293</v>
      </c>
      <c r="I24" s="37" t="s">
        <v>263</v>
      </c>
      <c r="J24" s="48" t="s">
        <v>297</v>
      </c>
    </row>
    <row r="25" ht="44" customHeight="1" spans="1:10">
      <c r="A25" s="22"/>
      <c r="B25" s="22"/>
      <c r="C25" s="22" t="s">
        <v>257</v>
      </c>
      <c r="D25" s="47" t="s">
        <v>265</v>
      </c>
      <c r="E25" s="48" t="s">
        <v>269</v>
      </c>
      <c r="F25" s="37" t="s">
        <v>267</v>
      </c>
      <c r="G25" s="23" t="s">
        <v>261</v>
      </c>
      <c r="H25" s="37" t="s">
        <v>262</v>
      </c>
      <c r="I25" s="37" t="s">
        <v>270</v>
      </c>
      <c r="J25" s="48" t="s">
        <v>269</v>
      </c>
    </row>
    <row r="26" ht="44" customHeight="1" spans="1:10">
      <c r="A26" s="22"/>
      <c r="B26" s="22"/>
      <c r="C26" s="22" t="s">
        <v>272</v>
      </c>
      <c r="D26" s="47" t="s">
        <v>273</v>
      </c>
      <c r="E26" s="48" t="s">
        <v>274</v>
      </c>
      <c r="F26" s="37" t="s">
        <v>267</v>
      </c>
      <c r="G26" s="23" t="s">
        <v>261</v>
      </c>
      <c r="H26" s="37" t="s">
        <v>262</v>
      </c>
      <c r="I26" s="37" t="s">
        <v>263</v>
      </c>
      <c r="J26" s="48" t="s">
        <v>274</v>
      </c>
    </row>
    <row r="27" ht="44" customHeight="1" spans="1:10">
      <c r="A27" s="22"/>
      <c r="B27" s="22"/>
      <c r="C27" s="22" t="s">
        <v>272</v>
      </c>
      <c r="D27" s="47" t="s">
        <v>276</v>
      </c>
      <c r="E27" s="48" t="s">
        <v>277</v>
      </c>
      <c r="F27" s="37" t="s">
        <v>267</v>
      </c>
      <c r="G27" s="23" t="s">
        <v>261</v>
      </c>
      <c r="H27" s="37" t="s">
        <v>262</v>
      </c>
      <c r="I27" s="37" t="s">
        <v>263</v>
      </c>
      <c r="J27" s="48" t="s">
        <v>277</v>
      </c>
    </row>
    <row r="28" ht="44" customHeight="1" spans="1:10">
      <c r="A28" s="22"/>
      <c r="B28" s="22"/>
      <c r="C28" s="22" t="s">
        <v>279</v>
      </c>
      <c r="D28" s="47" t="s">
        <v>280</v>
      </c>
      <c r="E28" s="48" t="s">
        <v>281</v>
      </c>
      <c r="F28" s="37" t="s">
        <v>267</v>
      </c>
      <c r="G28" s="23" t="s">
        <v>298</v>
      </c>
      <c r="H28" s="37" t="s">
        <v>262</v>
      </c>
      <c r="I28" s="37" t="s">
        <v>263</v>
      </c>
      <c r="J28" s="48" t="s">
        <v>281</v>
      </c>
    </row>
    <row r="29" ht="98" customHeight="1" spans="1:10">
      <c r="A29" s="46" t="s">
        <v>200</v>
      </c>
      <c r="B29" s="22" t="s">
        <v>299</v>
      </c>
      <c r="C29" s="22"/>
      <c r="D29" s="22"/>
      <c r="E29" s="22"/>
      <c r="F29" s="22"/>
      <c r="G29" s="22"/>
      <c r="H29" s="22"/>
      <c r="I29" s="22"/>
      <c r="J29" s="22"/>
    </row>
    <row r="30" ht="44" customHeight="1" spans="1:10">
      <c r="A30" s="22"/>
      <c r="B30" s="22"/>
      <c r="C30" s="22" t="s">
        <v>257</v>
      </c>
      <c r="D30" s="47" t="s">
        <v>284</v>
      </c>
      <c r="E30" s="48" t="s">
        <v>300</v>
      </c>
      <c r="F30" s="37" t="s">
        <v>267</v>
      </c>
      <c r="G30" s="23" t="s">
        <v>301</v>
      </c>
      <c r="H30" s="37" t="s">
        <v>287</v>
      </c>
      <c r="I30" s="37" t="s">
        <v>263</v>
      </c>
      <c r="J30" s="48" t="s">
        <v>300</v>
      </c>
    </row>
    <row r="31" ht="44" customHeight="1" spans="1:10">
      <c r="A31" s="22"/>
      <c r="B31" s="22"/>
      <c r="C31" s="22" t="s">
        <v>257</v>
      </c>
      <c r="D31" s="47" t="s">
        <v>284</v>
      </c>
      <c r="E31" s="48" t="s">
        <v>302</v>
      </c>
      <c r="F31" s="37" t="s">
        <v>267</v>
      </c>
      <c r="G31" s="23" t="s">
        <v>303</v>
      </c>
      <c r="H31" s="37" t="s">
        <v>287</v>
      </c>
      <c r="I31" s="37" t="s">
        <v>263</v>
      </c>
      <c r="J31" s="48" t="s">
        <v>302</v>
      </c>
    </row>
    <row r="32" ht="44" customHeight="1" spans="1:10">
      <c r="A32" s="22"/>
      <c r="B32" s="22"/>
      <c r="C32" s="22" t="s">
        <v>257</v>
      </c>
      <c r="D32" s="47" t="s">
        <v>284</v>
      </c>
      <c r="E32" s="48" t="s">
        <v>304</v>
      </c>
      <c r="F32" s="37" t="s">
        <v>267</v>
      </c>
      <c r="G32" s="23" t="s">
        <v>50</v>
      </c>
      <c r="H32" s="37" t="s">
        <v>287</v>
      </c>
      <c r="I32" s="37" t="s">
        <v>263</v>
      </c>
      <c r="J32" s="48" t="s">
        <v>304</v>
      </c>
    </row>
    <row r="33" ht="44" customHeight="1" spans="1:10">
      <c r="A33" s="22"/>
      <c r="B33" s="22"/>
      <c r="C33" s="22" t="s">
        <v>257</v>
      </c>
      <c r="D33" s="47" t="s">
        <v>284</v>
      </c>
      <c r="E33" s="48" t="s">
        <v>305</v>
      </c>
      <c r="F33" s="37" t="s">
        <v>267</v>
      </c>
      <c r="G33" s="23" t="s">
        <v>306</v>
      </c>
      <c r="H33" s="37" t="s">
        <v>287</v>
      </c>
      <c r="I33" s="37" t="s">
        <v>263</v>
      </c>
      <c r="J33" s="48" t="s">
        <v>305</v>
      </c>
    </row>
    <row r="34" ht="44" customHeight="1" spans="1:10">
      <c r="A34" s="22"/>
      <c r="B34" s="22"/>
      <c r="C34" s="22" t="s">
        <v>257</v>
      </c>
      <c r="D34" s="47" t="s">
        <v>284</v>
      </c>
      <c r="E34" s="48" t="s">
        <v>307</v>
      </c>
      <c r="F34" s="37" t="s">
        <v>267</v>
      </c>
      <c r="G34" s="23" t="s">
        <v>303</v>
      </c>
      <c r="H34" s="37" t="s">
        <v>287</v>
      </c>
      <c r="I34" s="37" t="s">
        <v>263</v>
      </c>
      <c r="J34" s="48" t="s">
        <v>308</v>
      </c>
    </row>
    <row r="35" ht="44" customHeight="1" spans="1:10">
      <c r="A35" s="22"/>
      <c r="B35" s="22"/>
      <c r="C35" s="22" t="s">
        <v>257</v>
      </c>
      <c r="D35" s="47" t="s">
        <v>265</v>
      </c>
      <c r="E35" s="48" t="s">
        <v>269</v>
      </c>
      <c r="F35" s="37" t="s">
        <v>267</v>
      </c>
      <c r="G35" s="23" t="s">
        <v>261</v>
      </c>
      <c r="H35" s="37" t="s">
        <v>262</v>
      </c>
      <c r="I35" s="37" t="s">
        <v>270</v>
      </c>
      <c r="J35" s="48" t="s">
        <v>269</v>
      </c>
    </row>
    <row r="36" ht="44" customHeight="1" spans="1:10">
      <c r="A36" s="22"/>
      <c r="B36" s="22"/>
      <c r="C36" s="22" t="s">
        <v>272</v>
      </c>
      <c r="D36" s="47" t="s">
        <v>273</v>
      </c>
      <c r="E36" s="48" t="s">
        <v>274</v>
      </c>
      <c r="F36" s="37" t="s">
        <v>267</v>
      </c>
      <c r="G36" s="23" t="s">
        <v>309</v>
      </c>
      <c r="H36" s="37" t="s">
        <v>262</v>
      </c>
      <c r="I36" s="37" t="s">
        <v>263</v>
      </c>
      <c r="J36" s="48" t="s">
        <v>274</v>
      </c>
    </row>
    <row r="37" ht="44" customHeight="1" spans="1:10">
      <c r="A37" s="22"/>
      <c r="B37" s="22"/>
      <c r="C37" s="22" t="s">
        <v>272</v>
      </c>
      <c r="D37" s="47" t="s">
        <v>276</v>
      </c>
      <c r="E37" s="48" t="s">
        <v>310</v>
      </c>
      <c r="F37" s="37" t="s">
        <v>267</v>
      </c>
      <c r="G37" s="23" t="s">
        <v>50</v>
      </c>
      <c r="H37" s="37" t="s">
        <v>262</v>
      </c>
      <c r="I37" s="37" t="s">
        <v>263</v>
      </c>
      <c r="J37" s="48" t="s">
        <v>310</v>
      </c>
    </row>
    <row r="38" ht="44" customHeight="1" spans="1:10">
      <c r="A38" s="22"/>
      <c r="B38" s="22"/>
      <c r="C38" s="22" t="s">
        <v>272</v>
      </c>
      <c r="D38" s="47" t="s">
        <v>276</v>
      </c>
      <c r="E38" s="48" t="s">
        <v>277</v>
      </c>
      <c r="F38" s="37" t="s">
        <v>267</v>
      </c>
      <c r="G38" s="23" t="s">
        <v>261</v>
      </c>
      <c r="H38" s="37" t="s">
        <v>262</v>
      </c>
      <c r="I38" s="37" t="s">
        <v>263</v>
      </c>
      <c r="J38" s="48" t="s">
        <v>277</v>
      </c>
    </row>
    <row r="39" ht="44" customHeight="1" spans="1:10">
      <c r="A39" s="22"/>
      <c r="B39" s="22"/>
      <c r="C39" s="22" t="s">
        <v>279</v>
      </c>
      <c r="D39" s="47" t="s">
        <v>280</v>
      </c>
      <c r="E39" s="48" t="s">
        <v>281</v>
      </c>
      <c r="F39" s="37" t="s">
        <v>267</v>
      </c>
      <c r="G39" s="23" t="s">
        <v>298</v>
      </c>
      <c r="H39" s="37" t="s">
        <v>262</v>
      </c>
      <c r="I39" s="37" t="s">
        <v>263</v>
      </c>
      <c r="J39" s="48" t="s">
        <v>281</v>
      </c>
    </row>
    <row r="40" ht="104" customHeight="1" spans="1:10">
      <c r="A40" s="46" t="s">
        <v>242</v>
      </c>
      <c r="B40" s="22" t="s">
        <v>311</v>
      </c>
      <c r="C40" s="22"/>
      <c r="D40" s="22"/>
      <c r="E40" s="22"/>
      <c r="F40" s="22"/>
      <c r="G40" s="22"/>
      <c r="H40" s="22"/>
      <c r="I40" s="22"/>
      <c r="J40" s="22"/>
    </row>
    <row r="41" ht="44" customHeight="1" spans="1:10">
      <c r="A41" s="22"/>
      <c r="B41" s="22"/>
      <c r="C41" s="22" t="s">
        <v>257</v>
      </c>
      <c r="D41" s="47" t="s">
        <v>284</v>
      </c>
      <c r="E41" s="48" t="s">
        <v>312</v>
      </c>
      <c r="F41" s="37" t="s">
        <v>260</v>
      </c>
      <c r="G41" s="23" t="s">
        <v>52</v>
      </c>
      <c r="H41" s="37" t="s">
        <v>287</v>
      </c>
      <c r="I41" s="37" t="s">
        <v>263</v>
      </c>
      <c r="J41" s="48" t="s">
        <v>313</v>
      </c>
    </row>
    <row r="42" ht="44" customHeight="1" spans="1:10">
      <c r="A42" s="22"/>
      <c r="B42" s="22"/>
      <c r="C42" s="22" t="s">
        <v>257</v>
      </c>
      <c r="D42" s="47" t="s">
        <v>265</v>
      </c>
      <c r="E42" s="48" t="s">
        <v>314</v>
      </c>
      <c r="F42" s="37" t="s">
        <v>260</v>
      </c>
      <c r="G42" s="23" t="s">
        <v>261</v>
      </c>
      <c r="H42" s="37" t="s">
        <v>262</v>
      </c>
      <c r="I42" s="37" t="s">
        <v>263</v>
      </c>
      <c r="J42" s="48" t="s">
        <v>315</v>
      </c>
    </row>
    <row r="43" ht="44" customHeight="1" spans="1:10">
      <c r="A43" s="22"/>
      <c r="B43" s="22"/>
      <c r="C43" s="22" t="s">
        <v>257</v>
      </c>
      <c r="D43" s="47" t="s">
        <v>265</v>
      </c>
      <c r="E43" s="48" t="s">
        <v>269</v>
      </c>
      <c r="F43" s="37" t="s">
        <v>260</v>
      </c>
      <c r="G43" s="23" t="s">
        <v>261</v>
      </c>
      <c r="H43" s="37" t="s">
        <v>262</v>
      </c>
      <c r="I43" s="37" t="s">
        <v>263</v>
      </c>
      <c r="J43" s="48" t="s">
        <v>316</v>
      </c>
    </row>
    <row r="44" ht="44" customHeight="1" spans="1:10">
      <c r="A44" s="22"/>
      <c r="B44" s="22"/>
      <c r="C44" s="22" t="s">
        <v>272</v>
      </c>
      <c r="D44" s="47" t="s">
        <v>273</v>
      </c>
      <c r="E44" s="48" t="s">
        <v>274</v>
      </c>
      <c r="F44" s="37" t="s">
        <v>260</v>
      </c>
      <c r="G44" s="23" t="s">
        <v>261</v>
      </c>
      <c r="H44" s="37" t="s">
        <v>262</v>
      </c>
      <c r="I44" s="37" t="s">
        <v>263</v>
      </c>
      <c r="J44" s="48" t="s">
        <v>317</v>
      </c>
    </row>
    <row r="45" ht="44" customHeight="1" spans="1:10">
      <c r="A45" s="22"/>
      <c r="B45" s="22"/>
      <c r="C45" s="22" t="s">
        <v>272</v>
      </c>
      <c r="D45" s="47" t="s">
        <v>276</v>
      </c>
      <c r="E45" s="48" t="s">
        <v>318</v>
      </c>
      <c r="F45" s="37" t="s">
        <v>260</v>
      </c>
      <c r="G45" s="23" t="s">
        <v>261</v>
      </c>
      <c r="H45" s="37" t="s">
        <v>262</v>
      </c>
      <c r="I45" s="37" t="s">
        <v>263</v>
      </c>
      <c r="J45" s="48" t="s">
        <v>319</v>
      </c>
    </row>
    <row r="46" ht="44" customHeight="1" spans="1:10">
      <c r="A46" s="22"/>
      <c r="B46" s="22"/>
      <c r="C46" s="22" t="s">
        <v>279</v>
      </c>
      <c r="D46" s="47" t="s">
        <v>280</v>
      </c>
      <c r="E46" s="48" t="s">
        <v>281</v>
      </c>
      <c r="F46" s="37" t="s">
        <v>267</v>
      </c>
      <c r="G46" s="23" t="s">
        <v>309</v>
      </c>
      <c r="H46" s="37" t="s">
        <v>262</v>
      </c>
      <c r="I46" s="37" t="s">
        <v>263</v>
      </c>
      <c r="J46" s="48" t="s">
        <v>320</v>
      </c>
    </row>
    <row r="47" ht="103" customHeight="1" spans="1:10">
      <c r="A47" s="46" t="s">
        <v>238</v>
      </c>
      <c r="B47" s="22" t="s">
        <v>321</v>
      </c>
      <c r="C47" s="22"/>
      <c r="D47" s="22"/>
      <c r="E47" s="22"/>
      <c r="F47" s="22"/>
      <c r="G47" s="22"/>
      <c r="H47" s="22"/>
      <c r="I47" s="22"/>
      <c r="J47" s="22"/>
    </row>
    <row r="48" ht="44" customHeight="1" spans="1:10">
      <c r="A48" s="22"/>
      <c r="B48" s="22"/>
      <c r="C48" s="22" t="s">
        <v>257</v>
      </c>
      <c r="D48" s="47" t="s">
        <v>284</v>
      </c>
      <c r="E48" s="48" t="s">
        <v>322</v>
      </c>
      <c r="F48" s="37" t="s">
        <v>267</v>
      </c>
      <c r="G48" s="23" t="s">
        <v>46</v>
      </c>
      <c r="H48" s="37" t="s">
        <v>287</v>
      </c>
      <c r="I48" s="37" t="s">
        <v>263</v>
      </c>
      <c r="J48" s="48" t="s">
        <v>323</v>
      </c>
    </row>
    <row r="49" ht="44" customHeight="1" spans="1:10">
      <c r="A49" s="22"/>
      <c r="B49" s="22"/>
      <c r="C49" s="22" t="s">
        <v>272</v>
      </c>
      <c r="D49" s="47" t="s">
        <v>276</v>
      </c>
      <c r="E49" s="48" t="s">
        <v>324</v>
      </c>
      <c r="F49" s="37" t="s">
        <v>267</v>
      </c>
      <c r="G49" s="23" t="s">
        <v>325</v>
      </c>
      <c r="H49" s="37" t="s">
        <v>262</v>
      </c>
      <c r="I49" s="37" t="s">
        <v>263</v>
      </c>
      <c r="J49" s="48" t="s">
        <v>326</v>
      </c>
    </row>
    <row r="50" ht="44" customHeight="1" spans="1:10">
      <c r="A50" s="22"/>
      <c r="B50" s="22"/>
      <c r="C50" s="22" t="s">
        <v>272</v>
      </c>
      <c r="D50" s="47" t="s">
        <v>276</v>
      </c>
      <c r="E50" s="48" t="s">
        <v>274</v>
      </c>
      <c r="F50" s="37" t="s">
        <v>267</v>
      </c>
      <c r="G50" s="23" t="s">
        <v>261</v>
      </c>
      <c r="H50" s="37" t="s">
        <v>262</v>
      </c>
      <c r="I50" s="37" t="s">
        <v>263</v>
      </c>
      <c r="J50" s="48" t="s">
        <v>327</v>
      </c>
    </row>
    <row r="51" ht="44" customHeight="1" spans="1:10">
      <c r="A51" s="22"/>
      <c r="B51" s="22"/>
      <c r="C51" s="22" t="s">
        <v>279</v>
      </c>
      <c r="D51" s="47" t="s">
        <v>280</v>
      </c>
      <c r="E51" s="48" t="s">
        <v>281</v>
      </c>
      <c r="F51" s="37" t="s">
        <v>267</v>
      </c>
      <c r="G51" s="23" t="s">
        <v>298</v>
      </c>
      <c r="H51" s="37" t="s">
        <v>262</v>
      </c>
      <c r="I51" s="37" t="s">
        <v>263</v>
      </c>
      <c r="J51" s="48" t="s">
        <v>328</v>
      </c>
    </row>
    <row r="52" ht="44" customHeight="1" spans="1:10">
      <c r="A52" s="22"/>
      <c r="B52" s="22"/>
      <c r="C52" s="22" t="s">
        <v>279</v>
      </c>
      <c r="D52" s="47" t="s">
        <v>280</v>
      </c>
      <c r="E52" s="48" t="s">
        <v>329</v>
      </c>
      <c r="F52" s="37" t="s">
        <v>267</v>
      </c>
      <c r="G52" s="23" t="s">
        <v>298</v>
      </c>
      <c r="H52" s="37" t="s">
        <v>262</v>
      </c>
      <c r="I52" s="37" t="s">
        <v>263</v>
      </c>
      <c r="J52" s="48" t="s">
        <v>330</v>
      </c>
    </row>
    <row r="53" ht="122" customHeight="1" spans="1:10">
      <c r="A53" s="46" t="s">
        <v>231</v>
      </c>
      <c r="B53" s="22" t="s">
        <v>331</v>
      </c>
      <c r="C53" s="22"/>
      <c r="D53" s="22"/>
      <c r="E53" s="22"/>
      <c r="F53" s="22"/>
      <c r="G53" s="22"/>
      <c r="H53" s="22"/>
      <c r="I53" s="22"/>
      <c r="J53" s="22"/>
    </row>
    <row r="54" ht="44" customHeight="1" spans="1:10">
      <c r="A54" s="22"/>
      <c r="B54" s="22"/>
      <c r="C54" s="22" t="s">
        <v>257</v>
      </c>
      <c r="D54" s="47" t="s">
        <v>284</v>
      </c>
      <c r="E54" s="48" t="s">
        <v>332</v>
      </c>
      <c r="F54" s="37" t="s">
        <v>267</v>
      </c>
      <c r="G54" s="23" t="s">
        <v>286</v>
      </c>
      <c r="H54" s="37" t="s">
        <v>287</v>
      </c>
      <c r="I54" s="37" t="s">
        <v>263</v>
      </c>
      <c r="J54" s="48" t="s">
        <v>332</v>
      </c>
    </row>
    <row r="55" ht="44" customHeight="1" spans="1:10">
      <c r="A55" s="22"/>
      <c r="B55" s="22"/>
      <c r="C55" s="22" t="s">
        <v>257</v>
      </c>
      <c r="D55" s="47" t="s">
        <v>284</v>
      </c>
      <c r="E55" s="48" t="s">
        <v>333</v>
      </c>
      <c r="F55" s="37" t="s">
        <v>267</v>
      </c>
      <c r="G55" s="23" t="s">
        <v>334</v>
      </c>
      <c r="H55" s="37" t="s">
        <v>287</v>
      </c>
      <c r="I55" s="37" t="s">
        <v>263</v>
      </c>
      <c r="J55" s="48" t="s">
        <v>333</v>
      </c>
    </row>
    <row r="56" ht="44" customHeight="1" spans="1:10">
      <c r="A56" s="22"/>
      <c r="B56" s="22"/>
      <c r="C56" s="22" t="s">
        <v>257</v>
      </c>
      <c r="D56" s="47" t="s">
        <v>284</v>
      </c>
      <c r="E56" s="48" t="s">
        <v>335</v>
      </c>
      <c r="F56" s="37" t="s">
        <v>267</v>
      </c>
      <c r="G56" s="23" t="s">
        <v>336</v>
      </c>
      <c r="H56" s="37" t="s">
        <v>287</v>
      </c>
      <c r="I56" s="37" t="s">
        <v>263</v>
      </c>
      <c r="J56" s="48" t="s">
        <v>335</v>
      </c>
    </row>
    <row r="57" ht="44" customHeight="1" spans="1:10">
      <c r="A57" s="22"/>
      <c r="B57" s="22"/>
      <c r="C57" s="22" t="s">
        <v>257</v>
      </c>
      <c r="D57" s="47" t="s">
        <v>284</v>
      </c>
      <c r="E57" s="48" t="s">
        <v>337</v>
      </c>
      <c r="F57" s="37" t="s">
        <v>267</v>
      </c>
      <c r="G57" s="23" t="s">
        <v>306</v>
      </c>
      <c r="H57" s="37" t="s">
        <v>287</v>
      </c>
      <c r="I57" s="37" t="s">
        <v>263</v>
      </c>
      <c r="J57" s="48" t="s">
        <v>337</v>
      </c>
    </row>
    <row r="58" ht="44" customHeight="1" spans="1:10">
      <c r="A58" s="22"/>
      <c r="B58" s="22"/>
      <c r="C58" s="22" t="s">
        <v>257</v>
      </c>
      <c r="D58" s="47" t="s">
        <v>265</v>
      </c>
      <c r="E58" s="48" t="s">
        <v>269</v>
      </c>
      <c r="F58" s="37" t="s">
        <v>267</v>
      </c>
      <c r="G58" s="23" t="s">
        <v>261</v>
      </c>
      <c r="H58" s="37" t="s">
        <v>262</v>
      </c>
      <c r="I58" s="37" t="s">
        <v>270</v>
      </c>
      <c r="J58" s="48" t="s">
        <v>269</v>
      </c>
    </row>
    <row r="59" ht="44" customHeight="1" spans="1:10">
      <c r="A59" s="22"/>
      <c r="B59" s="22"/>
      <c r="C59" s="22" t="s">
        <v>272</v>
      </c>
      <c r="D59" s="47" t="s">
        <v>273</v>
      </c>
      <c r="E59" s="48" t="s">
        <v>274</v>
      </c>
      <c r="F59" s="37" t="s">
        <v>267</v>
      </c>
      <c r="G59" s="23" t="s">
        <v>261</v>
      </c>
      <c r="H59" s="37" t="s">
        <v>262</v>
      </c>
      <c r="I59" s="37" t="s">
        <v>263</v>
      </c>
      <c r="J59" s="48" t="s">
        <v>274</v>
      </c>
    </row>
    <row r="60" ht="44" customHeight="1" spans="1:10">
      <c r="A60" s="22"/>
      <c r="B60" s="22"/>
      <c r="C60" s="22" t="s">
        <v>272</v>
      </c>
      <c r="D60" s="47" t="s">
        <v>276</v>
      </c>
      <c r="E60" s="48" t="s">
        <v>310</v>
      </c>
      <c r="F60" s="37" t="s">
        <v>267</v>
      </c>
      <c r="G60" s="23" t="s">
        <v>50</v>
      </c>
      <c r="H60" s="37" t="s">
        <v>262</v>
      </c>
      <c r="I60" s="37" t="s">
        <v>263</v>
      </c>
      <c r="J60" s="48" t="s">
        <v>310</v>
      </c>
    </row>
    <row r="61" ht="44" customHeight="1" spans="1:10">
      <c r="A61" s="22"/>
      <c r="B61" s="22"/>
      <c r="C61" s="22" t="s">
        <v>279</v>
      </c>
      <c r="D61" s="47" t="s">
        <v>280</v>
      </c>
      <c r="E61" s="48" t="s">
        <v>281</v>
      </c>
      <c r="F61" s="37" t="s">
        <v>267</v>
      </c>
      <c r="G61" s="23" t="s">
        <v>298</v>
      </c>
      <c r="H61" s="37" t="s">
        <v>262</v>
      </c>
      <c r="I61" s="37" t="s">
        <v>263</v>
      </c>
      <c r="J61" s="48" t="s">
        <v>281</v>
      </c>
    </row>
  </sheetData>
  <mergeCells count="13">
    <mergeCell ref="A1:J1"/>
    <mergeCell ref="A2:J2"/>
    <mergeCell ref="A3:J3"/>
    <mergeCell ref="A4:A5"/>
    <mergeCell ref="B4:B5"/>
    <mergeCell ref="C4:C5"/>
    <mergeCell ref="D4:D5"/>
    <mergeCell ref="E4:E5"/>
    <mergeCell ref="F4:F5"/>
    <mergeCell ref="G4:G5"/>
    <mergeCell ref="H4:H5"/>
    <mergeCell ref="I4:I5"/>
    <mergeCell ref="J4:J5"/>
  </mergeCells>
  <pageMargins left="0.75" right="0.75" top="1" bottom="1" header="0.5" footer="0.5"/>
  <pageSetup paperSize="1" scale="36" pageOrder="overThenDown"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 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对下转移支付预算表09-1</vt:lpstr>
      <vt:lpstr>对下转移支付绩效目标表09-2</vt:lpstr>
      <vt:lpstr>新增资产配置表10</vt:lpstr>
      <vt:lpstr>上级补助项目支出预算表11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2025-02-14T08:12:00Z</dcterms:created>
  <dcterms:modified xsi:type="dcterms:W3CDTF">2025-02-17T07:03:05Z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158FCDCCBFC648E3971F9EC779884752</vt:lpwstr>
  </property>
  <property fmtid="{D5CDD505-2E9C-101B-9397-08002B2CF9AE}" pid="3" name="KSOProductBuildVer">
    <vt:lpwstr>2052-11.8.2.12089</vt:lpwstr>
  </property>
</Properties>
</file>