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480" windowWidth="22752" windowHeight="8868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24519"/>
</workbook>
</file>

<file path=xl/calcChain.xml><?xml version="1.0" encoding="utf-8"?>
<calcChain xmlns="http://schemas.openxmlformats.org/spreadsheetml/2006/main">
  <c r="A4" i="17"/>
  <c r="A4" i="16"/>
  <c r="A4" i="15"/>
  <c r="A4" i="14"/>
  <c r="A4" i="13"/>
  <c r="A4" i="12"/>
  <c r="C36" i="11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4"/>
  <c r="A4" i="10"/>
  <c r="A4" i="9"/>
  <c r="A4" i="8"/>
  <c r="A4" i="7"/>
  <c r="A4" i="6"/>
  <c r="A4" i="5"/>
  <c r="C11" i="4"/>
  <c r="C10"/>
  <c r="C9"/>
  <c r="A4"/>
  <c r="A4" i="3"/>
  <c r="A4" i="2"/>
  <c r="C10" i="1"/>
  <c r="C9"/>
  <c r="C8"/>
  <c r="A4"/>
</calcChain>
</file>

<file path=xl/sharedStrings.xml><?xml version="1.0" encoding="utf-8"?>
<sst xmlns="http://schemas.openxmlformats.org/spreadsheetml/2006/main" count="1060" uniqueCount="363">
  <si>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</si>
  <si>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</si>
  <si>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</si>
  <si>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</si>
  <si>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</si>
  <si>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</si>
  <si>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</si>
  <si>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</si>
  <si>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</si>
  <si>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</si>
  <si>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</si>
  <si>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</si>
  <si>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</si>
  <si>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</si>
  <si>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</si>
  <si>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</si>
  <si>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</si>
  <si>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</si>
  <si>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</si>
  <si>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</si>
  <si>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</si>
  <si>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</si>
  <si>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</si>
  <si>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</si>
  <si>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</si>
  <si>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</si>
  <si>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</si>
  <si>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</si>
  <si>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</si>
  <si>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</si>
  <si>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</si>
  <si>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</si>
  <si>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</si>
  <si>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</si>
  <si>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</si>
  <si>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</si>
  <si>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</si>
  <si>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</si>
  <si>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</si>
  <si>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</si>
  <si>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</si>
  <si>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</si>
  <si>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</si>
  <si>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</si>
  <si>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</si>
  <si>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</si>
  <si>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</si>
  <si>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</si>
  <si>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</si>
  <si>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</si>
  <si>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</si>
  <si>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</si>
  <si>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</si>
  <si>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</si>
  <si>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</si>
  <si>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131010</t>
  </si>
  <si>
    <t>元江县澧江卫生院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</si>
  <si>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</si>
  <si>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</si>
  <si>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</si>
  <si>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</si>
  <si>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</si>
  <si>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</si>
  <si>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</si>
  <si>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</si>
  <si>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</si>
  <si>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</si>
  <si>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</si>
  <si>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</si>
  <si>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</si>
  <si>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</si>
  <si>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</si>
  <si>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</si>
  <si>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</si>
  <si>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</si>
  <si>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</si>
  <si>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</si>
  <si>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</si>
  <si>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</si>
  <si>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</si>
  <si>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</si>
  <si>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</si>
  <si>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</si>
  <si>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</si>
  <si>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</si>
  <si>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</si>
  <si>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</si>
  <si>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</si>
  <si>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</si>
  <si>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</si>
  <si>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</si>
  <si>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</si>
  <si>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</si>
  <si>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</si>
  <si>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</si>
  <si>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</si>
  <si>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</si>
  <si>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</si>
  <si>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</si>
  <si>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</si>
  <si>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</si>
  <si>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</si>
  <si>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</si>
  <si>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</si>
  <si>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</si>
  <si>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</si>
  <si>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</si>
  <si>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</si>
  <si>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</si>
  <si>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</si>
  <si>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</si>
  <si>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</si>
  <si>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</si>
  <si>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</si>
  <si>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</si>
  <si>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</si>
  <si>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</si>
  <si>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</si>
  <si>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</si>
  <si>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</si>
  <si>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</si>
  <si>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</si>
  <si>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</si>
  <si>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</si>
  <si>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</si>
  <si>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</si>
  <si>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</si>
  <si>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</si>
  <si>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</si>
  <si>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</si>
  <si>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</si>
  <si>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</si>
  <si>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</si>
  <si>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</si>
  <si>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</si>
  <si>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</si>
  <si>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</si>
  <si>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</si>
  <si>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</si>
  <si>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</si>
  <si>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</si>
  <si>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530428210000000013492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</si>
  <si>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</si>
  <si>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</si>
  <si>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</si>
  <si>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</si>
  <si>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</si>
  <si>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</si>
  <si>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</si>
  <si>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530428210000000013493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</si>
  <si>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</si>
  <si>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</si>
  <si>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</si>
  <si>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</si>
  <si>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</si>
  <si>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</si>
  <si>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</si>
  <si>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530428210000000013494</t>
  </si>
  <si>
    <t>30113</t>
  </si>
  <si>
    <t>530428210000000013498</t>
  </si>
  <si>
    <t>一般公用经费</t>
  </si>
  <si>
    <t>30299</t>
  </si>
  <si>
    <t>其他商品和服务支出</t>
  </si>
  <si>
    <t>530428231100001157577</t>
  </si>
  <si>
    <t>编外人员工资和保险</t>
  </si>
  <si>
    <t>30199</t>
  </si>
  <si>
    <t>其他工资福利支出</t>
  </si>
  <si>
    <t>530428231100001160936</t>
  </si>
  <si>
    <t>2023年公用经费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</si>
  <si>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</si>
  <si>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</si>
  <si>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</si>
  <si>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</si>
  <si>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</si>
  <si>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</si>
  <si>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</si>
  <si>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</si>
  <si>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</si>
  <si>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</si>
  <si>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</si>
  <si>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</si>
  <si>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</si>
  <si>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</si>
  <si>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</si>
  <si>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</si>
  <si>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</si>
  <si>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</si>
  <si>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</si>
  <si>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</si>
  <si>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530428231100001165690</t>
  </si>
  <si>
    <t>2023年工会经费</t>
  </si>
  <si>
    <t>30228</t>
  </si>
  <si>
    <t>工会经费</t>
  </si>
  <si>
    <t>530428231100001466084</t>
  </si>
  <si>
    <t>离退休生活补助</t>
  </si>
  <si>
    <t>30305</t>
  </si>
  <si>
    <t>生活补助</t>
  </si>
  <si>
    <t>530428231100001466107</t>
  </si>
  <si>
    <t>奖励性绩效工资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</si>
  <si>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</si>
  <si>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</si>
  <si>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</si>
  <si>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</si>
  <si>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</si>
  <si>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</si>
  <si>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</si>
  <si>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政府采购预算专项资金</t>
  </si>
  <si>
    <t>313 事业发展类</t>
  </si>
  <si>
    <t>530428221100000574010</t>
  </si>
  <si>
    <t>30202</t>
  </si>
  <si>
    <t>印刷费</t>
  </si>
  <si>
    <t>30209</t>
  </si>
  <si>
    <t>物业管理费</t>
  </si>
  <si>
    <t>30239</t>
  </si>
  <si>
    <t>其他交通费用</t>
  </si>
  <si>
    <t>31002</t>
  </si>
  <si>
    <t>办公设备购置</t>
  </si>
  <si>
    <t>31003</t>
  </si>
  <si>
    <t>专用设备购置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</si>
  <si>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</si>
  <si>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</si>
  <si>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</si>
  <si>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</si>
  <si>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</si>
  <si>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</si>
  <si>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</si>
  <si>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</si>
  <si>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</si>
  <si>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</si>
  <si>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</si>
  <si>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</si>
  <si>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为更好的开展本辖区内医疗卫生服务工作、基本公共卫生服务、家庭医生签约服务等，按需购置设备，积极向上级争取资金，严格按照政府采购审批程序。</t>
  </si>
  <si>
    <t>产出指标</t>
  </si>
  <si>
    <t>数量指标</t>
  </si>
  <si>
    <t>购置设备数量</t>
  </si>
  <si>
    <t>&gt;=</t>
  </si>
  <si>
    <t>20</t>
  </si>
  <si>
    <t>台/套</t>
  </si>
  <si>
    <t>定量指标</t>
  </si>
  <si>
    <t>反映购置数量完成情况</t>
  </si>
  <si>
    <t>购置计划完成率</t>
  </si>
  <si>
    <t>=</t>
  </si>
  <si>
    <t>80</t>
  </si>
  <si>
    <t>%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</si>
  <si>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</si>
  <si>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</si>
  <si>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</si>
  <si>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100</t>
  </si>
  <si>
    <t>反映设备购置的产品质量情况。</t>
  </si>
  <si>
    <t>购置设备利用率</t>
  </si>
  <si>
    <t>90</t>
  </si>
  <si>
    <t>反映设备利用情况。
设备利用率=（投入使用设备数/购置设备总数）*100%。</t>
  </si>
  <si>
    <t>时效指标</t>
  </si>
  <si>
    <t>设备采购经济性</t>
  </si>
  <si>
    <t>万元</t>
  </si>
  <si>
    <t>反映设备采购成本低于计划数所获得的经济效益。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</si>
  <si>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</si>
  <si>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</si>
  <si>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</si>
  <si>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</si>
  <si>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</si>
  <si>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</si>
  <si>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</si>
  <si>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</si>
  <si>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</si>
  <si>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</si>
  <si>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</si>
  <si>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</si>
  <si>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</si>
  <si>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</si>
  <si>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</si>
  <si>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</si>
  <si>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</si>
  <si>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</si>
  <si>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</si>
  <si>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</si>
  <si>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</si>
  <si>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</si>
  <si>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</si>
  <si>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</si>
  <si>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A08060301 基础软件</t>
  </si>
  <si>
    <t>套</t>
  </si>
  <si>
    <t>C21040001 物业管理服务</t>
  </si>
  <si>
    <t>A02320300 心电图机</t>
  </si>
  <si>
    <t>台</t>
  </si>
  <si>
    <t>A05040101 复印纸</t>
  </si>
  <si>
    <t>件</t>
  </si>
  <si>
    <t>A02329900 身高体重一体机</t>
  </si>
  <si>
    <t>A02010105 台式计算机</t>
  </si>
  <si>
    <t>C23120302 车辆加油、添加燃料服务</t>
  </si>
  <si>
    <t>项</t>
  </si>
  <si>
    <t>A02329900 DR</t>
  </si>
  <si>
    <t>C2309019999 其他印刷服务</t>
  </si>
  <si>
    <t>A02321900 电解质分析仪</t>
  </si>
  <si>
    <t>A02320300 24小时动态血压仪</t>
  </si>
  <si>
    <t>A05010201 办公桌</t>
  </si>
  <si>
    <t>张</t>
  </si>
  <si>
    <t>A02329900 抢救床</t>
  </si>
  <si>
    <t>C23120301 车辆维修和保养服务</t>
  </si>
  <si>
    <t>A02329900 肺炎腹泻治疗仪</t>
  </si>
  <si>
    <t>A02021003 A4黑白打印机</t>
  </si>
  <si>
    <t>A02321900 尿液分析仪</t>
  </si>
  <si>
    <t>A02320300 24小时动态心电图机</t>
  </si>
  <si>
    <t>A02061804 空调机</t>
  </si>
  <si>
    <t>A05010502 文件柜</t>
  </si>
  <si>
    <t>个</t>
  </si>
  <si>
    <t>C1804010201 机动车保险服务</t>
  </si>
  <si>
    <t>辆</t>
  </si>
  <si>
    <t>A02021004 A4彩色打印机</t>
  </si>
  <si>
    <t>A02320300 心电监护仪</t>
  </si>
  <si>
    <t>A02329900 微量泵</t>
  </si>
  <si>
    <t>A05010301 办公椅</t>
  </si>
  <si>
    <t>把</t>
  </si>
  <si>
    <t>A02021203 装订机</t>
  </si>
  <si>
    <t>A02329900 制氧机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</si>
  <si>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</si>
  <si>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</si>
  <si>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</si>
  <si>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</si>
  <si>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</si>
  <si>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</si>
  <si>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</si>
  <si>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</si>
  <si>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</si>
  <si>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</si>
  <si>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</si>
  <si>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</si>
  <si>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</si>
  <si>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</si>
  <si>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</si>
  <si>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</si>
  <si>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</si>
  <si>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</si>
  <si>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</si>
  <si>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</si>
  <si>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</si>
  <si>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</si>
  <si>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</si>
  <si>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</si>
  <si>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</si>
  <si>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</si>
  <si>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</si>
  <si>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</si>
  <si>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</si>
  <si>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</si>
  <si>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</si>
  <si>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</si>
  <si>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</si>
  <si>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</si>
  <si>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</si>
  <si>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</si>
  <si>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</si>
  <si>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</si>
  <si>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</si>
  <si>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</si>
  <si>
    <t>备注：元江县澧江卫生院无一般公共预算“三公”经费预算，故一般公共预算“三公”经费支出预算表无数据。</t>
    <phoneticPr fontId="16" type="noConversion"/>
  </si>
  <si>
    <t>备注：元江县澧江卫生院无政府性基金预算，故政府性基金预算支出预算表无数据。</t>
    <phoneticPr fontId="16" type="noConversion"/>
  </si>
  <si>
    <t>备注：元江县澧江卫生院无政府购买服务预算，故政府购买服务预算表无数据。</t>
    <phoneticPr fontId="16" type="noConversion"/>
  </si>
  <si>
    <t>备注：元江县澧江卫生院无对下转移支付预算，故对下转移支付预算表为空表。</t>
    <phoneticPr fontId="16" type="noConversion"/>
  </si>
  <si>
    <t>备注：元江县澧江卫生院无对下转移支付预算，故对下转移支付绩效目标表为空表。</t>
    <phoneticPr fontId="16" type="noConversion"/>
  </si>
  <si>
    <t>备注：元江县澧江卫生院无新增资产配置预算，故新增资产配置预算表为空表。</t>
    <phoneticPr fontId="16" type="noConversion"/>
  </si>
  <si>
    <t>备注：元江县澧江卫生院无上级补助项目支出预算，故上级补助项目支出预算表为空表。</t>
    <phoneticPr fontId="16" type="noConversion"/>
  </si>
  <si>
    <t>备注：元江县澧江卫生院无部门项目中期规划预算，故部门项目支出中期规划预算表无数据。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</si>
</sst>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0">
    <font>
      <sz val="11"/>
      <color rgb="FF000000"/>
      <name val="宋体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7"/>
      <name val="SimSun"/>
      <charset val="134"/>
    </font>
    <font>
      <b/>
      <sz val="11"/>
      <name val="宋体"/>
      <charset val="134"/>
    </font>
    <font>
      <sz val="10.5"/>
      <name val="SimSun"/>
      <charset val="134"/>
    </font>
    <font>
      <b/>
      <sz val="9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27"/>
      <name val="Times New Roman"/>
    </font>
    <font>
      <sz val="10.5"/>
      <color rgb="FF000000"/>
      <name val="SimSun"/>
      <charset val="134"/>
    </font>
    <font>
      <sz val="9"/>
      <name val="SimSun"/>
      <charset val="134"/>
    </font>
    <font>
      <sz val="27"/>
      <name val="宋体"/>
      <charset val="134"/>
    </font>
    <font>
      <sz val="27"/>
      <name val="Calibri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72">
    <xf numFmtId="0" fontId="0" fillId="0" borderId="0">
      <alignment vertical="top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7" fillId="0" borderId="6">
      <alignment vertical="top"/>
    </xf>
    <xf numFmtId="179" fontId="19" fillId="0" borderId="1">
      <alignment horizontal="right" vertical="center"/>
    </xf>
    <xf numFmtId="180" fontId="19" fillId="0" borderId="1">
      <alignment horizontal="right" vertical="center"/>
    </xf>
    <xf numFmtId="177" fontId="19" fillId="0" borderId="1">
      <alignment horizontal="right" vertical="center"/>
    </xf>
    <xf numFmtId="176" fontId="19" fillId="0" borderId="1">
      <alignment horizontal="right" vertical="center"/>
    </xf>
    <xf numFmtId="176" fontId="19" fillId="0" borderId="1">
      <alignment horizontal="right" vertical="center"/>
    </xf>
    <xf numFmtId="10" fontId="19" fillId="0" borderId="1">
      <alignment horizontal="right" vertical="center"/>
    </xf>
    <xf numFmtId="49" fontId="19" fillId="0" borderId="1">
      <alignment horizontal="left" vertical="center" wrapText="1"/>
    </xf>
    <xf numFmtId="178" fontId="19" fillId="0" borderId="1">
      <alignment horizontal="right" vertical="center"/>
    </xf>
    <xf numFmtId="0" fontId="19" fillId="0" borderId="6">
      <alignment vertical="top"/>
      <protection locked="0"/>
    </xf>
  </cellStyleXfs>
  <cellXfs count="98">
    <xf numFmtId="0" fontId="0" fillId="0" borderId="0" xfId="0" applyFont="1">
      <alignment vertical="top"/>
    </xf>
    <xf numFmtId="176" fontId="1" fillId="0" borderId="1" xfId="1" applyNumberFormat="1" applyFont="1" applyBorder="1">
      <alignment horizontal="right" vertical="center"/>
    </xf>
    <xf numFmtId="49" fontId="1" fillId="0" borderId="1" xfId="2" applyNumberFormat="1" applyFont="1" applyBorder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right" vertical="center" wrapText="1"/>
    </xf>
    <xf numFmtId="49" fontId="1" fillId="0" borderId="6" xfId="2" applyNumberFormat="1" applyFont="1" applyBorder="1">
      <alignment horizontal="left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177" fontId="1" fillId="0" borderId="1" xfId="7" applyNumberFormat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left" vertical="center" wrapText="1" indent="1"/>
    </xf>
    <xf numFmtId="49" fontId="1" fillId="0" borderId="1" xfId="2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2" applyNumberFormat="1" applyFont="1" applyBorder="1">
      <alignment horizontal="left" vertical="center" wrapText="1"/>
    </xf>
    <xf numFmtId="176" fontId="1" fillId="0" borderId="1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177" fontId="6" fillId="0" borderId="1" xfId="7" applyNumberFormat="1" applyFont="1" applyBorder="1" applyAlignment="1">
      <alignment horizontal="center" vertical="center" wrapText="1"/>
    </xf>
    <xf numFmtId="0" fontId="1" fillId="0" borderId="1" xfId="2" applyNumberFormat="1" applyFont="1" applyBorder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7" fontId="9" fillId="0" borderId="1" xfId="7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center" vertical="center" wrapText="1"/>
    </xf>
    <xf numFmtId="0" fontId="17" fillId="0" borderId="6" xfId="8" applyFont="1">
      <alignment vertical="top"/>
    </xf>
    <xf numFmtId="0" fontId="17" fillId="0" borderId="6" xfId="17" applyFont="1">
      <alignment vertical="top"/>
    </xf>
    <xf numFmtId="0" fontId="17" fillId="0" borderId="6" xfId="26" applyFont="1">
      <alignment vertical="top"/>
    </xf>
    <xf numFmtId="0" fontId="17" fillId="0" borderId="6" xfId="35" applyFont="1">
      <alignment vertical="top"/>
    </xf>
    <xf numFmtId="0" fontId="17" fillId="0" borderId="6" xfId="44" applyFont="1">
      <alignment vertical="top"/>
    </xf>
    <xf numFmtId="0" fontId="17" fillId="0" borderId="6" xfId="53" applyFont="1">
      <alignment vertical="top"/>
    </xf>
    <xf numFmtId="0" fontId="17" fillId="0" borderId="6" xfId="62" applyFont="1">
      <alignment vertical="top"/>
    </xf>
    <xf numFmtId="0" fontId="18" fillId="0" borderId="6" xfId="71" applyFont="1" applyFill="1" applyBorder="1" applyAlignment="1" applyProtection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right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>
      <alignment horizontal="lef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14" fillId="0" borderId="6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73">
    <cellStyle name="DateStyle" xfId="4"/>
    <cellStyle name="DateStyle 2" xfId="9"/>
    <cellStyle name="DateStyle 3" xfId="18"/>
    <cellStyle name="DateStyle 4" xfId="27"/>
    <cellStyle name="DateStyle 5" xfId="36"/>
    <cellStyle name="DateStyle 6" xfId="45"/>
    <cellStyle name="DateStyle 7" xfId="54"/>
    <cellStyle name="DateStyle 8" xfId="63"/>
    <cellStyle name="DateTimeStyle" xfId="5"/>
    <cellStyle name="DateTimeStyle 2" xfId="10"/>
    <cellStyle name="DateTimeStyle 3" xfId="19"/>
    <cellStyle name="DateTimeStyle 4" xfId="28"/>
    <cellStyle name="DateTimeStyle 5" xfId="37"/>
    <cellStyle name="DateTimeStyle 6" xfId="46"/>
    <cellStyle name="DateTimeStyle 7" xfId="55"/>
    <cellStyle name="DateTimeStyle 8" xfId="64"/>
    <cellStyle name="IntegralNumberStyle" xfId="7"/>
    <cellStyle name="IntegralNumberStyle 2" xfId="11"/>
    <cellStyle name="IntegralNumberStyle 3" xfId="20"/>
    <cellStyle name="IntegralNumberStyle 4" xfId="29"/>
    <cellStyle name="IntegralNumberStyle 5" xfId="38"/>
    <cellStyle name="IntegralNumberStyle 6" xfId="47"/>
    <cellStyle name="IntegralNumberStyle 7" xfId="56"/>
    <cellStyle name="IntegralNumberStyle 8" xfId="65"/>
    <cellStyle name="MoneyStyle" xfId="1"/>
    <cellStyle name="MoneyStyle 2" xfId="12"/>
    <cellStyle name="MoneyStyle 3" xfId="21"/>
    <cellStyle name="MoneyStyle 4" xfId="30"/>
    <cellStyle name="MoneyStyle 5" xfId="39"/>
    <cellStyle name="MoneyStyle 6" xfId="48"/>
    <cellStyle name="MoneyStyle 7" xfId="57"/>
    <cellStyle name="MoneyStyle 8" xfId="66"/>
    <cellStyle name="Normal" xfId="71"/>
    <cellStyle name="NumberStyle" xfId="1"/>
    <cellStyle name="NumberStyle 2" xfId="13"/>
    <cellStyle name="NumberStyle 3" xfId="22"/>
    <cellStyle name="NumberStyle 4" xfId="31"/>
    <cellStyle name="NumberStyle 5" xfId="40"/>
    <cellStyle name="NumberStyle 6" xfId="49"/>
    <cellStyle name="NumberStyle 7" xfId="58"/>
    <cellStyle name="NumberStyle 8" xfId="67"/>
    <cellStyle name="PercentStyle" xfId="6"/>
    <cellStyle name="PercentStyle 2" xfId="14"/>
    <cellStyle name="PercentStyle 3" xfId="23"/>
    <cellStyle name="PercentStyle 4" xfId="32"/>
    <cellStyle name="PercentStyle 5" xfId="41"/>
    <cellStyle name="PercentStyle 6" xfId="50"/>
    <cellStyle name="PercentStyle 7" xfId="59"/>
    <cellStyle name="PercentStyle 8" xfId="68"/>
    <cellStyle name="TextStyle" xfId="2"/>
    <cellStyle name="TextStyle 2" xfId="15"/>
    <cellStyle name="TextStyle 3" xfId="24"/>
    <cellStyle name="TextStyle 4" xfId="33"/>
    <cellStyle name="TextStyle 5" xfId="42"/>
    <cellStyle name="TextStyle 6" xfId="51"/>
    <cellStyle name="TextStyle 7" xfId="60"/>
    <cellStyle name="TextStyle 8" xfId="69"/>
    <cellStyle name="TimeStyle" xfId="3"/>
    <cellStyle name="TimeStyle 2" xfId="16"/>
    <cellStyle name="TimeStyle 3" xfId="25"/>
    <cellStyle name="TimeStyle 4" xfId="34"/>
    <cellStyle name="TimeStyle 5" xfId="43"/>
    <cellStyle name="TimeStyle 6" xfId="52"/>
    <cellStyle name="TimeStyle 7" xfId="61"/>
    <cellStyle name="TimeStyle 8" xfId="70"/>
    <cellStyle name="常规" xfId="0" builtinId="0"/>
    <cellStyle name="常规 2" xfId="8"/>
    <cellStyle name="常规 3" xfId="17"/>
    <cellStyle name="常规 4" xfId="26"/>
    <cellStyle name="常规 5" xfId="35"/>
    <cellStyle name="常规 6" xfId="44"/>
    <cellStyle name="常规 7" xfId="53"/>
    <cellStyle name="常规 8" xfId="6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23"/>
  <sheetViews>
    <sheetView showZeros="0" workbookViewId="0">
      <pane ySplit="1" topLeftCell="A8" activePane="bottomLeft" state="frozen"/>
      <selection pane="bottomLeft" activeCell="C12" sqref="C12"/>
    </sheetView>
  </sheetViews>
  <sheetFormatPr defaultColWidth="8.88671875" defaultRowHeight="15" customHeight="1"/>
  <cols>
    <col min="1" max="4" width="35.6640625" customWidth="1"/>
  </cols>
  <sheetData>
    <row r="1" spans="1:4" ht="15" customHeight="1">
      <c r="A1" s="3"/>
      <c r="B1" s="3"/>
      <c r="C1" s="3"/>
      <c r="D1" s="3"/>
    </row>
    <row r="2" spans="1:4" ht="18.75" customHeight="1">
      <c r="A2" s="4"/>
      <c r="B2" s="4"/>
      <c r="C2" s="4"/>
      <c r="D2" s="5" t="s">
        <v>0</v>
      </c>
    </row>
    <row r="3" spans="1:4" ht="45" customHeight="1">
      <c r="A3" s="66" t="s">
        <v>1</v>
      </c>
      <c r="B3" s="66"/>
      <c r="C3" s="66"/>
      <c r="D3" s="66"/>
    </row>
    <row r="4" spans="1:4" ht="18.75" customHeight="1">
      <c r="A4" s="67" t="str">
        <f>"单位名称："&amp;"元江县澧江卫生院"</f>
        <v>单位名称：元江县澧江卫生院</v>
      </c>
      <c r="B4" s="67"/>
      <c r="C4" s="6"/>
      <c r="D4" s="5" t="s">
        <v>2</v>
      </c>
    </row>
    <row r="5" spans="1:4" ht="22.5" customHeight="1">
      <c r="A5" s="68" t="s">
        <v>3</v>
      </c>
      <c r="B5" s="68"/>
      <c r="C5" s="68" t="s">
        <v>4</v>
      </c>
      <c r="D5" s="68"/>
    </row>
    <row r="6" spans="1:4" ht="18.75" customHeight="1">
      <c r="A6" s="68" t="s">
        <v>5</v>
      </c>
      <c r="B6" s="68" t="s">
        <v>6</v>
      </c>
      <c r="C6" s="68" t="s">
        <v>7</v>
      </c>
      <c r="D6" s="68" t="s">
        <v>6</v>
      </c>
    </row>
    <row r="7" spans="1:4" ht="18.75" customHeight="1">
      <c r="A7" s="68"/>
      <c r="B7" s="68"/>
      <c r="C7" s="68"/>
      <c r="D7" s="68"/>
    </row>
    <row r="8" spans="1:4" ht="22.5" customHeight="1">
      <c r="A8" s="8" t="s">
        <v>8</v>
      </c>
      <c r="B8" s="1">
        <v>6054306.1900000004</v>
      </c>
      <c r="C8" s="8" t="str">
        <f>"一"&amp;"、"&amp;"社会保障和就业支出"</f>
        <v>一、社会保障和就业支出</v>
      </c>
      <c r="D8" s="1">
        <v>707141.92</v>
      </c>
    </row>
    <row r="9" spans="1:4" ht="22.5" customHeight="1">
      <c r="A9" s="8" t="s">
        <v>9</v>
      </c>
      <c r="B9" s="1"/>
      <c r="C9" s="8" t="str">
        <f>"二"&amp;"、"&amp;"卫生健康支出"</f>
        <v>二、卫生健康支出</v>
      </c>
      <c r="D9" s="1">
        <v>17423060.27</v>
      </c>
    </row>
    <row r="10" spans="1:4" ht="22.5" customHeight="1">
      <c r="A10" s="8" t="s">
        <v>10</v>
      </c>
      <c r="B10" s="1"/>
      <c r="C10" s="8" t="str">
        <f>"三"&amp;"、"&amp;"住房保障支出"</f>
        <v>三、住房保障支出</v>
      </c>
      <c r="D10" s="1">
        <v>521004</v>
      </c>
    </row>
    <row r="11" spans="1:4" ht="22.5" customHeight="1">
      <c r="A11" s="8" t="s">
        <v>11</v>
      </c>
      <c r="B11" s="1"/>
      <c r="C11" s="8"/>
      <c r="D11" s="1"/>
    </row>
    <row r="12" spans="1:4" ht="22.5" customHeight="1">
      <c r="A12" s="8" t="s">
        <v>12</v>
      </c>
      <c r="B12" s="1">
        <v>12596900</v>
      </c>
      <c r="C12" s="8"/>
      <c r="D12" s="1"/>
    </row>
    <row r="13" spans="1:4" ht="22.5" customHeight="1">
      <c r="A13" s="8" t="s">
        <v>13</v>
      </c>
      <c r="B13" s="1">
        <v>12596900</v>
      </c>
      <c r="C13" s="8"/>
      <c r="D13" s="1"/>
    </row>
    <row r="14" spans="1:4" ht="22.5" customHeight="1">
      <c r="A14" s="8" t="s">
        <v>14</v>
      </c>
      <c r="B14" s="1"/>
      <c r="C14" s="8"/>
      <c r="D14" s="1"/>
    </row>
    <row r="15" spans="1:4" ht="22.5" customHeight="1">
      <c r="A15" s="8" t="s">
        <v>15</v>
      </c>
      <c r="B15" s="1"/>
      <c r="C15" s="8"/>
      <c r="D15" s="1"/>
    </row>
    <row r="16" spans="1:4" ht="22.5" customHeight="1">
      <c r="A16" s="10" t="s">
        <v>16</v>
      </c>
      <c r="B16" s="1"/>
      <c r="C16" s="11"/>
      <c r="D16" s="1"/>
    </row>
    <row r="17" spans="1:4" ht="22.5" customHeight="1">
      <c r="A17" s="10" t="s">
        <v>17</v>
      </c>
      <c r="B17" s="1"/>
      <c r="C17" s="11"/>
      <c r="D17" s="1"/>
    </row>
    <row r="18" spans="1:4" ht="22.5" customHeight="1">
      <c r="A18" s="10"/>
      <c r="B18" s="1"/>
      <c r="C18" s="11"/>
      <c r="D18" s="1"/>
    </row>
    <row r="19" spans="1:4" ht="22.5" customHeight="1">
      <c r="A19" s="12" t="s">
        <v>18</v>
      </c>
      <c r="B19" s="13">
        <v>18651206.190000001</v>
      </c>
      <c r="C19" s="11" t="s">
        <v>19</v>
      </c>
      <c r="D19" s="13">
        <v>18651206.190000001</v>
      </c>
    </row>
    <row r="20" spans="1:4" ht="22.5" customHeight="1">
      <c r="A20" s="14" t="s">
        <v>20</v>
      </c>
      <c r="B20" s="1"/>
      <c r="C20" s="15" t="s">
        <v>21</v>
      </c>
      <c r="D20" s="9"/>
    </row>
    <row r="21" spans="1:4" ht="22.5" customHeight="1">
      <c r="A21" s="10" t="s">
        <v>22</v>
      </c>
      <c r="B21" s="13"/>
      <c r="C21" s="10" t="s">
        <v>22</v>
      </c>
      <c r="D21" s="13"/>
    </row>
    <row r="22" spans="1:4" ht="22.5" customHeight="1">
      <c r="A22" s="10" t="s">
        <v>23</v>
      </c>
      <c r="B22" s="13"/>
      <c r="C22" s="10" t="s">
        <v>24</v>
      </c>
      <c r="D22" s="13"/>
    </row>
    <row r="23" spans="1:4" ht="22.5" customHeight="1">
      <c r="A23" s="12" t="s">
        <v>25</v>
      </c>
      <c r="B23" s="13">
        <v>18651206.190000001</v>
      </c>
      <c r="C23" s="11" t="s">
        <v>26</v>
      </c>
      <c r="D23" s="13">
        <v>18651206.190000001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6" type="noConversion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11"/>
  <sheetViews>
    <sheetView showZeros="0" workbookViewId="0">
      <pane ySplit="1" topLeftCell="A2" activePane="bottomLeft" state="frozen"/>
      <selection activeCell="D32" sqref="D32"/>
      <selection pane="bottomLeft" activeCell="C19" sqref="C19"/>
    </sheetView>
  </sheetViews>
  <sheetFormatPr defaultRowHeight="15" customHeight="1"/>
  <cols>
    <col min="1" max="1" width="28.5546875" customWidth="1"/>
    <col min="2" max="2" width="17.109375" customWidth="1"/>
    <col min="3" max="3" width="28.5546875" customWidth="1"/>
    <col min="4" max="6" width="21.44140625" customWidth="1"/>
  </cols>
  <sheetData>
    <row r="1" spans="1:6" ht="15" customHeight="1">
      <c r="A1" s="3"/>
      <c r="B1" s="3"/>
      <c r="C1" s="3"/>
      <c r="D1" s="3"/>
      <c r="E1" s="3"/>
      <c r="F1" s="3"/>
    </row>
    <row r="2" spans="1:6" ht="18.75" customHeight="1">
      <c r="A2" s="4"/>
      <c r="B2" s="4"/>
      <c r="C2" s="4"/>
      <c r="D2" s="4"/>
      <c r="E2" s="4"/>
      <c r="F2" s="26" t="s">
        <v>265</v>
      </c>
    </row>
    <row r="3" spans="1:6" ht="37.5" customHeight="1">
      <c r="A3" s="66" t="s">
        <v>266</v>
      </c>
      <c r="B3" s="66"/>
      <c r="C3" s="66"/>
      <c r="D3" s="66"/>
      <c r="E3" s="66"/>
      <c r="F3" s="66"/>
    </row>
    <row r="4" spans="1:6" ht="18.75" customHeight="1">
      <c r="A4" s="78" t="str">
        <f>"单位名称："&amp;"元江县澧江卫生院"</f>
        <v>单位名称：元江县澧江卫生院</v>
      </c>
      <c r="B4" s="78"/>
      <c r="C4" s="78"/>
      <c r="D4" s="27"/>
      <c r="E4" s="27"/>
      <c r="F4" s="28" t="s">
        <v>29</v>
      </c>
    </row>
    <row r="5" spans="1:6" ht="18.75" customHeight="1">
      <c r="A5" s="75" t="s">
        <v>125</v>
      </c>
      <c r="B5" s="75" t="s">
        <v>59</v>
      </c>
      <c r="C5" s="75" t="s">
        <v>60</v>
      </c>
      <c r="D5" s="76" t="s">
        <v>267</v>
      </c>
      <c r="E5" s="76"/>
      <c r="F5" s="76"/>
    </row>
    <row r="6" spans="1:6" ht="18.75" customHeight="1">
      <c r="A6" s="75" t="s">
        <v>59</v>
      </c>
      <c r="B6" s="75" t="s">
        <v>59</v>
      </c>
      <c r="C6" s="75" t="s">
        <v>60</v>
      </c>
      <c r="D6" s="23" t="s">
        <v>34</v>
      </c>
      <c r="E6" s="23" t="s">
        <v>63</v>
      </c>
      <c r="F6" s="23" t="s">
        <v>64</v>
      </c>
    </row>
    <row r="7" spans="1:6" ht="18.75" customHeight="1">
      <c r="A7" s="21" t="s">
        <v>46</v>
      </c>
      <c r="B7" s="21"/>
      <c r="C7" s="21" t="s">
        <v>47</v>
      </c>
      <c r="D7" s="21" t="s">
        <v>49</v>
      </c>
      <c r="E7" s="21" t="s">
        <v>50</v>
      </c>
      <c r="F7" s="21" t="s">
        <v>51</v>
      </c>
    </row>
    <row r="8" spans="1:6" ht="20.25" customHeight="1">
      <c r="A8" s="22"/>
      <c r="B8" s="22"/>
      <c r="C8" s="22"/>
      <c r="D8" s="1"/>
      <c r="E8" s="1"/>
      <c r="F8" s="1"/>
    </row>
    <row r="9" spans="1:6" ht="20.25" customHeight="1">
      <c r="A9" s="74" t="s">
        <v>97</v>
      </c>
      <c r="B9" s="74"/>
      <c r="C9" s="74"/>
      <c r="D9" s="9"/>
      <c r="E9" s="9"/>
      <c r="F9" s="9"/>
    </row>
    <row r="11" spans="1:6" ht="15" customHeight="1">
      <c r="A11" s="59" t="s">
        <v>356</v>
      </c>
    </row>
  </sheetData>
  <mergeCells count="7">
    <mergeCell ref="A3:F3"/>
    <mergeCell ref="D5:F5"/>
    <mergeCell ref="A9:C9"/>
    <mergeCell ref="A5:A6"/>
    <mergeCell ref="C5:C6"/>
    <mergeCell ref="B5:B6"/>
    <mergeCell ref="A4:C4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Q37"/>
  <sheetViews>
    <sheetView showZeros="0" workbookViewId="0">
      <pane ySplit="1" topLeftCell="A2" activePane="bottomLeft" state="frozen"/>
      <selection activeCell="D32" sqref="D32"/>
      <selection pane="bottomLeft" activeCell="D35" sqref="D35"/>
    </sheetView>
  </sheetViews>
  <sheetFormatPr defaultColWidth="8.88671875" defaultRowHeight="15" customHeight="1"/>
  <cols>
    <col min="1" max="1" width="33" customWidth="1"/>
    <col min="2" max="2" width="31.33203125" customWidth="1"/>
    <col min="3" max="3" width="31.44140625" customWidth="1"/>
    <col min="4" max="4" width="11.44140625" customWidth="1"/>
    <col min="5" max="7" width="16.33203125" customWidth="1"/>
    <col min="8" max="11" width="16.44140625" customWidth="1"/>
    <col min="12" max="17" width="16.33203125" customWidth="1"/>
  </cols>
  <sheetData>
    <row r="1" spans="1:17" ht="1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50"/>
      <c r="O2" s="50"/>
      <c r="P2" s="50"/>
      <c r="Q2" s="40" t="s">
        <v>268</v>
      </c>
    </row>
    <row r="3" spans="1:17" ht="45" customHeight="1">
      <c r="A3" s="83" t="s">
        <v>269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9"/>
      <c r="O3" s="89"/>
      <c r="P3" s="89"/>
      <c r="Q3" s="89"/>
    </row>
    <row r="4" spans="1:17" ht="20.25" customHeight="1">
      <c r="A4" s="86" t="str">
        <f>"单位名称："&amp;"元江县澧江卫生院"</f>
        <v>单位名称：元江县澧江卫生院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41"/>
      <c r="O4" s="41"/>
      <c r="P4" s="41"/>
      <c r="Q4" s="40" t="s">
        <v>29</v>
      </c>
    </row>
    <row r="5" spans="1:17" ht="20.25" customHeight="1">
      <c r="A5" s="91" t="s">
        <v>270</v>
      </c>
      <c r="B5" s="91" t="s">
        <v>271</v>
      </c>
      <c r="C5" s="91" t="s">
        <v>272</v>
      </c>
      <c r="D5" s="91" t="s">
        <v>273</v>
      </c>
      <c r="E5" s="91" t="s">
        <v>274</v>
      </c>
      <c r="F5" s="91" t="s">
        <v>275</v>
      </c>
      <c r="G5" s="91" t="s">
        <v>132</v>
      </c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20.25" customHeight="1">
      <c r="A6" s="91" t="s">
        <v>276</v>
      </c>
      <c r="B6" s="91" t="s">
        <v>271</v>
      </c>
      <c r="C6" s="91" t="s">
        <v>272</v>
      </c>
      <c r="D6" s="91" t="s">
        <v>273</v>
      </c>
      <c r="E6" s="91" t="s">
        <v>274</v>
      </c>
      <c r="F6" s="91" t="s">
        <v>275</v>
      </c>
      <c r="G6" s="91" t="s">
        <v>32</v>
      </c>
      <c r="H6" s="91" t="s">
        <v>35</v>
      </c>
      <c r="I6" s="91" t="s">
        <v>277</v>
      </c>
      <c r="J6" s="91" t="s">
        <v>278</v>
      </c>
      <c r="K6" s="91" t="s">
        <v>38</v>
      </c>
      <c r="L6" s="91" t="s">
        <v>279</v>
      </c>
      <c r="M6" s="91" t="s">
        <v>62</v>
      </c>
      <c r="N6" s="91"/>
      <c r="O6" s="91"/>
      <c r="P6" s="91"/>
      <c r="Q6" s="91"/>
    </row>
    <row r="7" spans="1:17" ht="32.4" customHeight="1">
      <c r="A7" s="91"/>
      <c r="B7" s="91"/>
      <c r="C7" s="91"/>
      <c r="D7" s="91"/>
      <c r="E7" s="91"/>
      <c r="F7" s="91"/>
      <c r="G7" s="91"/>
      <c r="H7" s="91" t="s">
        <v>34</v>
      </c>
      <c r="I7" s="91"/>
      <c r="J7" s="91"/>
      <c r="K7" s="91"/>
      <c r="L7" s="51" t="s">
        <v>34</v>
      </c>
      <c r="M7" s="51" t="s">
        <v>41</v>
      </c>
      <c r="N7" s="51" t="s">
        <v>42</v>
      </c>
      <c r="O7" s="52" t="s">
        <v>43</v>
      </c>
      <c r="P7" s="52" t="s">
        <v>44</v>
      </c>
      <c r="Q7" s="52" t="s">
        <v>45</v>
      </c>
    </row>
    <row r="8" spans="1:17" ht="20.25" customHeight="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</row>
    <row r="9" spans="1:17" ht="20.25" customHeight="1">
      <c r="A9" s="53" t="s">
        <v>206</v>
      </c>
      <c r="B9" s="2"/>
      <c r="C9" s="2"/>
      <c r="D9" s="44"/>
      <c r="E9" s="44"/>
      <c r="F9" s="44">
        <v>635000</v>
      </c>
      <c r="G9" s="44">
        <v>818400</v>
      </c>
      <c r="H9" s="44"/>
      <c r="I9" s="44"/>
      <c r="J9" s="54"/>
      <c r="K9" s="54"/>
      <c r="L9" s="44">
        <v>818400</v>
      </c>
      <c r="M9" s="44">
        <v>818400</v>
      </c>
      <c r="N9" s="44"/>
      <c r="O9" s="44"/>
      <c r="P9" s="44"/>
      <c r="Q9" s="44"/>
    </row>
    <row r="10" spans="1:17" ht="20.25" customHeight="1">
      <c r="A10" s="2"/>
      <c r="B10" s="2" t="s">
        <v>280</v>
      </c>
      <c r="C10" s="2" t="str">
        <f>"A08060301"&amp;""&amp;"基础软件"</f>
        <v>A08060301基础软件</v>
      </c>
      <c r="D10" s="49" t="s">
        <v>281</v>
      </c>
      <c r="E10" s="46">
        <v>7</v>
      </c>
      <c r="F10" s="44"/>
      <c r="G10" s="44">
        <v>11200</v>
      </c>
      <c r="H10" s="54"/>
      <c r="I10" s="54"/>
      <c r="J10" s="54"/>
      <c r="K10" s="54"/>
      <c r="L10" s="44">
        <v>11200</v>
      </c>
      <c r="M10" s="44">
        <v>11200</v>
      </c>
      <c r="N10" s="44"/>
      <c r="O10" s="44"/>
      <c r="P10" s="44"/>
      <c r="Q10" s="44"/>
    </row>
    <row r="11" spans="1:17" ht="20.25" customHeight="1">
      <c r="A11" s="2"/>
      <c r="B11" s="2" t="s">
        <v>282</v>
      </c>
      <c r="C11" s="2" t="str">
        <f>"C21040001"&amp;""&amp;"物业管理服务"</f>
        <v>C21040001物业管理服务</v>
      </c>
      <c r="D11" s="49" t="s">
        <v>259</v>
      </c>
      <c r="E11" s="46">
        <v>1</v>
      </c>
      <c r="F11" s="44"/>
      <c r="G11" s="44">
        <v>67200</v>
      </c>
      <c r="H11" s="54"/>
      <c r="I11" s="54"/>
      <c r="J11" s="54"/>
      <c r="K11" s="54"/>
      <c r="L11" s="44">
        <v>67200</v>
      </c>
      <c r="M11" s="44">
        <v>67200</v>
      </c>
      <c r="N11" s="44"/>
      <c r="O11" s="44"/>
      <c r="P11" s="44"/>
      <c r="Q11" s="44"/>
    </row>
    <row r="12" spans="1:17" ht="20.25" customHeight="1">
      <c r="A12" s="2"/>
      <c r="B12" s="2" t="s">
        <v>283</v>
      </c>
      <c r="C12" s="2" t="str">
        <f t="shared" ref="C12:C32" si="0">"A02320300"&amp;""&amp;"医用电子生理参数检测仪器设备"</f>
        <v>A02320300医用电子生理参数检测仪器设备</v>
      </c>
      <c r="D12" s="49" t="s">
        <v>284</v>
      </c>
      <c r="E12" s="46">
        <v>2</v>
      </c>
      <c r="F12" s="44">
        <v>20000</v>
      </c>
      <c r="G12" s="44">
        <v>20000</v>
      </c>
      <c r="H12" s="54"/>
      <c r="I12" s="54"/>
      <c r="J12" s="54"/>
      <c r="K12" s="54"/>
      <c r="L12" s="44">
        <v>20000</v>
      </c>
      <c r="M12" s="44">
        <v>20000</v>
      </c>
      <c r="N12" s="44"/>
      <c r="O12" s="44"/>
      <c r="P12" s="44"/>
      <c r="Q12" s="44"/>
    </row>
    <row r="13" spans="1:17" ht="20.25" customHeight="1">
      <c r="A13" s="2"/>
      <c r="B13" s="2" t="s">
        <v>285</v>
      </c>
      <c r="C13" s="2" t="str">
        <f>"A05040101"&amp;""&amp;"复印纸"</f>
        <v>A05040101复印纸</v>
      </c>
      <c r="D13" s="49" t="s">
        <v>286</v>
      </c>
      <c r="E13" s="46">
        <v>100</v>
      </c>
      <c r="F13" s="44">
        <v>15000</v>
      </c>
      <c r="G13" s="44">
        <v>15000</v>
      </c>
      <c r="H13" s="54"/>
      <c r="I13" s="54"/>
      <c r="J13" s="54"/>
      <c r="K13" s="54"/>
      <c r="L13" s="44">
        <v>15000</v>
      </c>
      <c r="M13" s="44">
        <v>15000</v>
      </c>
      <c r="N13" s="44"/>
      <c r="O13" s="44"/>
      <c r="P13" s="44"/>
      <c r="Q13" s="44"/>
    </row>
    <row r="14" spans="1:17" ht="20.25" customHeight="1">
      <c r="A14" s="2"/>
      <c r="B14" s="2" t="s">
        <v>287</v>
      </c>
      <c r="C14" s="2" t="str">
        <f t="shared" ref="C14:C36" si="1">"A02329900"&amp;""&amp;"其他医疗设备"</f>
        <v>A02329900其他医疗设备</v>
      </c>
      <c r="D14" s="49" t="s">
        <v>284</v>
      </c>
      <c r="E14" s="46">
        <v>1</v>
      </c>
      <c r="F14" s="44">
        <v>10000</v>
      </c>
      <c r="G14" s="44">
        <v>10000</v>
      </c>
      <c r="H14" s="54"/>
      <c r="I14" s="54"/>
      <c r="J14" s="54"/>
      <c r="K14" s="54"/>
      <c r="L14" s="44">
        <v>10000</v>
      </c>
      <c r="M14" s="44">
        <v>10000</v>
      </c>
      <c r="N14" s="44"/>
      <c r="O14" s="44"/>
      <c r="P14" s="44"/>
      <c r="Q14" s="44"/>
    </row>
    <row r="15" spans="1:17" ht="20.25" customHeight="1">
      <c r="A15" s="2"/>
      <c r="B15" s="2" t="s">
        <v>288</v>
      </c>
      <c r="C15" s="2" t="str">
        <f>"A02010105"&amp;""&amp;"台式计算机"</f>
        <v>A02010105台式计算机</v>
      </c>
      <c r="D15" s="49" t="s">
        <v>284</v>
      </c>
      <c r="E15" s="46">
        <v>7</v>
      </c>
      <c r="F15" s="44"/>
      <c r="G15" s="44">
        <v>42000</v>
      </c>
      <c r="H15" s="54"/>
      <c r="I15" s="54"/>
      <c r="J15" s="54"/>
      <c r="K15" s="54"/>
      <c r="L15" s="44">
        <v>42000</v>
      </c>
      <c r="M15" s="44">
        <v>42000</v>
      </c>
      <c r="N15" s="44"/>
      <c r="O15" s="44"/>
      <c r="P15" s="44"/>
      <c r="Q15" s="44"/>
    </row>
    <row r="16" spans="1:17" ht="20.25" customHeight="1">
      <c r="A16" s="2"/>
      <c r="B16" s="2" t="s">
        <v>289</v>
      </c>
      <c r="C16" s="2" t="str">
        <f>"C23120302"&amp;""&amp;"车辆加油、添加燃料服务"</f>
        <v>C23120302车辆加油、添加燃料服务</v>
      </c>
      <c r="D16" s="49" t="s">
        <v>290</v>
      </c>
      <c r="E16" s="46">
        <v>1</v>
      </c>
      <c r="F16" s="44"/>
      <c r="G16" s="44">
        <v>20000</v>
      </c>
      <c r="H16" s="54"/>
      <c r="I16" s="54"/>
      <c r="J16" s="54"/>
      <c r="K16" s="54"/>
      <c r="L16" s="44">
        <v>20000</v>
      </c>
      <c r="M16" s="44">
        <v>20000</v>
      </c>
      <c r="N16" s="44"/>
      <c r="O16" s="44"/>
      <c r="P16" s="44"/>
      <c r="Q16" s="44"/>
    </row>
    <row r="17" spans="1:17" ht="20.25" customHeight="1">
      <c r="A17" s="2"/>
      <c r="B17" s="2" t="s">
        <v>291</v>
      </c>
      <c r="C17" s="2" t="str">
        <f t="shared" si="1"/>
        <v>A02329900其他医疗设备</v>
      </c>
      <c r="D17" s="49" t="s">
        <v>284</v>
      </c>
      <c r="E17" s="46">
        <v>1</v>
      </c>
      <c r="F17" s="44">
        <v>400000</v>
      </c>
      <c r="G17" s="44">
        <v>400000</v>
      </c>
      <c r="H17" s="54"/>
      <c r="I17" s="54"/>
      <c r="J17" s="54"/>
      <c r="K17" s="54"/>
      <c r="L17" s="44">
        <v>400000</v>
      </c>
      <c r="M17" s="44">
        <v>400000</v>
      </c>
      <c r="N17" s="44"/>
      <c r="O17" s="44"/>
      <c r="P17" s="44"/>
      <c r="Q17" s="44"/>
    </row>
    <row r="18" spans="1:17" ht="20.25" customHeight="1">
      <c r="A18" s="2"/>
      <c r="B18" s="2" t="s">
        <v>292</v>
      </c>
      <c r="C18" s="2" t="str">
        <f>"C2309019999"&amp;""&amp;"其他印刷服务"</f>
        <v>C2309019999其他印刷服务</v>
      </c>
      <c r="D18" s="49" t="s">
        <v>290</v>
      </c>
      <c r="E18" s="46">
        <v>1</v>
      </c>
      <c r="F18" s="44"/>
      <c r="G18" s="44">
        <v>15000</v>
      </c>
      <c r="H18" s="54"/>
      <c r="I18" s="54"/>
      <c r="J18" s="54"/>
      <c r="K18" s="54"/>
      <c r="L18" s="44">
        <v>15000</v>
      </c>
      <c r="M18" s="44">
        <v>15000</v>
      </c>
      <c r="N18" s="44"/>
      <c r="O18" s="44"/>
      <c r="P18" s="44"/>
      <c r="Q18" s="44"/>
    </row>
    <row r="19" spans="1:17" ht="20.25" customHeight="1">
      <c r="A19" s="2"/>
      <c r="B19" s="2" t="s">
        <v>293</v>
      </c>
      <c r="C19" s="2" t="str">
        <f t="shared" ref="C19:C26" si="2">"A02321900"&amp;""&amp;"临床检验设备"</f>
        <v>A02321900临床检验设备</v>
      </c>
      <c r="D19" s="49" t="s">
        <v>284</v>
      </c>
      <c r="E19" s="46">
        <v>1</v>
      </c>
      <c r="F19" s="44">
        <v>50000</v>
      </c>
      <c r="G19" s="44">
        <v>50000</v>
      </c>
      <c r="H19" s="54"/>
      <c r="I19" s="54"/>
      <c r="J19" s="54"/>
      <c r="K19" s="54"/>
      <c r="L19" s="44">
        <v>50000</v>
      </c>
      <c r="M19" s="44">
        <v>50000</v>
      </c>
      <c r="N19" s="44"/>
      <c r="O19" s="44"/>
      <c r="P19" s="44"/>
      <c r="Q19" s="44"/>
    </row>
    <row r="20" spans="1:17" ht="20.25" customHeight="1">
      <c r="A20" s="2"/>
      <c r="B20" s="2" t="s">
        <v>294</v>
      </c>
      <c r="C20" s="2" t="str">
        <f t="shared" si="0"/>
        <v>A02320300医用电子生理参数检测仪器设备</v>
      </c>
      <c r="D20" s="49" t="s">
        <v>284</v>
      </c>
      <c r="E20" s="46">
        <v>1</v>
      </c>
      <c r="F20" s="44">
        <v>10000</v>
      </c>
      <c r="G20" s="44">
        <v>10000</v>
      </c>
      <c r="H20" s="54"/>
      <c r="I20" s="54"/>
      <c r="J20" s="54"/>
      <c r="K20" s="54"/>
      <c r="L20" s="44">
        <v>10000</v>
      </c>
      <c r="M20" s="44">
        <v>10000</v>
      </c>
      <c r="N20" s="44"/>
      <c r="O20" s="44"/>
      <c r="P20" s="44"/>
      <c r="Q20" s="44"/>
    </row>
    <row r="21" spans="1:17" ht="20.25" customHeight="1">
      <c r="A21" s="2"/>
      <c r="B21" s="2" t="s">
        <v>295</v>
      </c>
      <c r="C21" s="2" t="str">
        <f>"A05010201"&amp;""&amp;"办公桌"</f>
        <v>A05010201办公桌</v>
      </c>
      <c r="D21" s="49" t="s">
        <v>296</v>
      </c>
      <c r="E21" s="46">
        <v>4</v>
      </c>
      <c r="F21" s="44">
        <v>3800</v>
      </c>
      <c r="G21" s="44">
        <v>3800</v>
      </c>
      <c r="H21" s="54"/>
      <c r="I21" s="54"/>
      <c r="J21" s="54"/>
      <c r="K21" s="54"/>
      <c r="L21" s="44">
        <v>3800</v>
      </c>
      <c r="M21" s="44">
        <v>3800</v>
      </c>
      <c r="N21" s="44"/>
      <c r="O21" s="44"/>
      <c r="P21" s="44"/>
      <c r="Q21" s="44"/>
    </row>
    <row r="22" spans="1:17" ht="20.25" customHeight="1">
      <c r="A22" s="2"/>
      <c r="B22" s="2" t="s">
        <v>297</v>
      </c>
      <c r="C22" s="2" t="str">
        <f t="shared" si="1"/>
        <v>A02329900其他医疗设备</v>
      </c>
      <c r="D22" s="49" t="s">
        <v>296</v>
      </c>
      <c r="E22" s="46">
        <v>1</v>
      </c>
      <c r="F22" s="44">
        <v>6000</v>
      </c>
      <c r="G22" s="44">
        <v>6000</v>
      </c>
      <c r="H22" s="54"/>
      <c r="I22" s="54"/>
      <c r="J22" s="54"/>
      <c r="K22" s="54"/>
      <c r="L22" s="44">
        <v>6000</v>
      </c>
      <c r="M22" s="44">
        <v>6000</v>
      </c>
      <c r="N22" s="44"/>
      <c r="O22" s="44"/>
      <c r="P22" s="44"/>
      <c r="Q22" s="44"/>
    </row>
    <row r="23" spans="1:17" ht="20.25" customHeight="1">
      <c r="A23" s="2"/>
      <c r="B23" s="2" t="s">
        <v>298</v>
      </c>
      <c r="C23" s="2" t="str">
        <f>"C23120301"&amp;""&amp;"车辆维修和保养服务"</f>
        <v>C23120301车辆维修和保养服务</v>
      </c>
      <c r="D23" s="49" t="s">
        <v>290</v>
      </c>
      <c r="E23" s="46">
        <v>1</v>
      </c>
      <c r="F23" s="44"/>
      <c r="G23" s="44">
        <v>10000</v>
      </c>
      <c r="H23" s="54"/>
      <c r="I23" s="54"/>
      <c r="J23" s="54"/>
      <c r="K23" s="54"/>
      <c r="L23" s="44">
        <v>10000</v>
      </c>
      <c r="M23" s="44">
        <v>10000</v>
      </c>
      <c r="N23" s="44"/>
      <c r="O23" s="44"/>
      <c r="P23" s="44"/>
      <c r="Q23" s="44"/>
    </row>
    <row r="24" spans="1:17" ht="20.25" customHeight="1">
      <c r="A24" s="2"/>
      <c r="B24" s="2" t="s">
        <v>299</v>
      </c>
      <c r="C24" s="2" t="str">
        <f t="shared" si="1"/>
        <v>A02329900其他医疗设备</v>
      </c>
      <c r="D24" s="49" t="s">
        <v>284</v>
      </c>
      <c r="E24" s="46">
        <v>1</v>
      </c>
      <c r="F24" s="44">
        <v>20000</v>
      </c>
      <c r="G24" s="44">
        <v>20000</v>
      </c>
      <c r="H24" s="54"/>
      <c r="I24" s="54"/>
      <c r="J24" s="54"/>
      <c r="K24" s="54"/>
      <c r="L24" s="44">
        <v>20000</v>
      </c>
      <c r="M24" s="44">
        <v>20000</v>
      </c>
      <c r="N24" s="44"/>
      <c r="O24" s="44"/>
      <c r="P24" s="44"/>
      <c r="Q24" s="44"/>
    </row>
    <row r="25" spans="1:17" ht="20.25" customHeight="1">
      <c r="A25" s="2"/>
      <c r="B25" s="2" t="s">
        <v>300</v>
      </c>
      <c r="C25" s="2" t="str">
        <f>"A02021003"&amp;""&amp;"A4黑白打印机"</f>
        <v>A02021003A4黑白打印机</v>
      </c>
      <c r="D25" s="49" t="s">
        <v>284</v>
      </c>
      <c r="E25" s="46">
        <v>5</v>
      </c>
      <c r="F25" s="44">
        <v>10000</v>
      </c>
      <c r="G25" s="44">
        <v>10000</v>
      </c>
      <c r="H25" s="54"/>
      <c r="I25" s="54"/>
      <c r="J25" s="54"/>
      <c r="K25" s="54"/>
      <c r="L25" s="44">
        <v>10000</v>
      </c>
      <c r="M25" s="44">
        <v>10000</v>
      </c>
      <c r="N25" s="44"/>
      <c r="O25" s="44"/>
      <c r="P25" s="44"/>
      <c r="Q25" s="44"/>
    </row>
    <row r="26" spans="1:17" ht="20.25" customHeight="1">
      <c r="A26" s="2"/>
      <c r="B26" s="2" t="s">
        <v>301</v>
      </c>
      <c r="C26" s="2" t="str">
        <f t="shared" si="2"/>
        <v>A02321900临床检验设备</v>
      </c>
      <c r="D26" s="49" t="s">
        <v>284</v>
      </c>
      <c r="E26" s="46">
        <v>1</v>
      </c>
      <c r="F26" s="44">
        <v>6000</v>
      </c>
      <c r="G26" s="44">
        <v>6000</v>
      </c>
      <c r="H26" s="54"/>
      <c r="I26" s="54"/>
      <c r="J26" s="54"/>
      <c r="K26" s="54"/>
      <c r="L26" s="44">
        <v>6000</v>
      </c>
      <c r="M26" s="44">
        <v>6000</v>
      </c>
      <c r="N26" s="44"/>
      <c r="O26" s="44"/>
      <c r="P26" s="44"/>
      <c r="Q26" s="44"/>
    </row>
    <row r="27" spans="1:17" ht="20.25" customHeight="1">
      <c r="A27" s="2"/>
      <c r="B27" s="2" t="s">
        <v>302</v>
      </c>
      <c r="C27" s="2" t="str">
        <f t="shared" si="0"/>
        <v>A02320300医用电子生理参数检测仪器设备</v>
      </c>
      <c r="D27" s="49" t="s">
        <v>284</v>
      </c>
      <c r="E27" s="46">
        <v>1</v>
      </c>
      <c r="F27" s="44">
        <v>10000</v>
      </c>
      <c r="G27" s="44">
        <v>10000</v>
      </c>
      <c r="H27" s="54"/>
      <c r="I27" s="54"/>
      <c r="J27" s="54"/>
      <c r="K27" s="54"/>
      <c r="L27" s="44">
        <v>10000</v>
      </c>
      <c r="M27" s="44">
        <v>10000</v>
      </c>
      <c r="N27" s="44"/>
      <c r="O27" s="44"/>
      <c r="P27" s="44"/>
      <c r="Q27" s="44"/>
    </row>
    <row r="28" spans="1:17" ht="20.25" customHeight="1">
      <c r="A28" s="2"/>
      <c r="B28" s="2" t="s">
        <v>303</v>
      </c>
      <c r="C28" s="2" t="str">
        <f>"A02061804"&amp;""&amp;"空调机"</f>
        <v>A02061804空调机</v>
      </c>
      <c r="D28" s="49" t="s">
        <v>284</v>
      </c>
      <c r="E28" s="46">
        <v>2</v>
      </c>
      <c r="F28" s="44">
        <v>7000</v>
      </c>
      <c r="G28" s="44">
        <v>7000</v>
      </c>
      <c r="H28" s="54"/>
      <c r="I28" s="54"/>
      <c r="J28" s="54"/>
      <c r="K28" s="54"/>
      <c r="L28" s="44">
        <v>7000</v>
      </c>
      <c r="M28" s="44">
        <v>7000</v>
      </c>
      <c r="N28" s="44"/>
      <c r="O28" s="44"/>
      <c r="P28" s="44"/>
      <c r="Q28" s="44"/>
    </row>
    <row r="29" spans="1:17" ht="20.25" customHeight="1">
      <c r="A29" s="2"/>
      <c r="B29" s="2" t="s">
        <v>304</v>
      </c>
      <c r="C29" s="2" t="str">
        <f>"A05010502"&amp;""&amp;"文件柜"</f>
        <v>A05010502文件柜</v>
      </c>
      <c r="D29" s="49" t="s">
        <v>305</v>
      </c>
      <c r="E29" s="46">
        <v>5</v>
      </c>
      <c r="F29" s="44">
        <v>5000</v>
      </c>
      <c r="G29" s="44">
        <v>5000</v>
      </c>
      <c r="H29" s="54"/>
      <c r="I29" s="54"/>
      <c r="J29" s="54"/>
      <c r="K29" s="54"/>
      <c r="L29" s="44">
        <v>5000</v>
      </c>
      <c r="M29" s="44">
        <v>5000</v>
      </c>
      <c r="N29" s="44"/>
      <c r="O29" s="44"/>
      <c r="P29" s="44"/>
      <c r="Q29" s="44"/>
    </row>
    <row r="30" spans="1:17" ht="20.25" customHeight="1">
      <c r="A30" s="2"/>
      <c r="B30" s="2" t="s">
        <v>306</v>
      </c>
      <c r="C30" s="2" t="str">
        <f>"C1804010201"&amp;""&amp;"机动车保险服务"</f>
        <v>C1804010201机动车保险服务</v>
      </c>
      <c r="D30" s="49" t="s">
        <v>307</v>
      </c>
      <c r="E30" s="46">
        <v>3</v>
      </c>
      <c r="F30" s="44"/>
      <c r="G30" s="44">
        <v>18000</v>
      </c>
      <c r="H30" s="54"/>
      <c r="I30" s="54"/>
      <c r="J30" s="54"/>
      <c r="K30" s="54"/>
      <c r="L30" s="44">
        <v>18000</v>
      </c>
      <c r="M30" s="44">
        <v>18000</v>
      </c>
      <c r="N30" s="44"/>
      <c r="O30" s="44"/>
      <c r="P30" s="44"/>
      <c r="Q30" s="44"/>
    </row>
    <row r="31" spans="1:17" ht="20.25" customHeight="1">
      <c r="A31" s="2"/>
      <c r="B31" s="2" t="s">
        <v>308</v>
      </c>
      <c r="C31" s="2" t="str">
        <f>"A02021004"&amp;""&amp;"A4彩色打印机"</f>
        <v>A02021004A4彩色打印机</v>
      </c>
      <c r="D31" s="49" t="s">
        <v>284</v>
      </c>
      <c r="E31" s="46">
        <v>3</v>
      </c>
      <c r="F31" s="44">
        <v>12000</v>
      </c>
      <c r="G31" s="44">
        <v>12000</v>
      </c>
      <c r="H31" s="54"/>
      <c r="I31" s="54"/>
      <c r="J31" s="54"/>
      <c r="K31" s="54"/>
      <c r="L31" s="44">
        <v>12000</v>
      </c>
      <c r="M31" s="44">
        <v>12000</v>
      </c>
      <c r="N31" s="44"/>
      <c r="O31" s="44"/>
      <c r="P31" s="44"/>
      <c r="Q31" s="44"/>
    </row>
    <row r="32" spans="1:17" ht="20.25" customHeight="1">
      <c r="A32" s="2"/>
      <c r="B32" s="2" t="s">
        <v>309</v>
      </c>
      <c r="C32" s="2" t="str">
        <f t="shared" si="0"/>
        <v>A02320300医用电子生理参数检测仪器设备</v>
      </c>
      <c r="D32" s="49" t="s">
        <v>284</v>
      </c>
      <c r="E32" s="46">
        <v>1</v>
      </c>
      <c r="F32" s="44">
        <v>30000</v>
      </c>
      <c r="G32" s="44">
        <v>30000</v>
      </c>
      <c r="H32" s="54"/>
      <c r="I32" s="54"/>
      <c r="J32" s="54"/>
      <c r="K32" s="54"/>
      <c r="L32" s="44">
        <v>30000</v>
      </c>
      <c r="M32" s="44">
        <v>30000</v>
      </c>
      <c r="N32" s="44"/>
      <c r="O32" s="44"/>
      <c r="P32" s="44"/>
      <c r="Q32" s="44"/>
    </row>
    <row r="33" spans="1:17" ht="20.25" customHeight="1">
      <c r="A33" s="2"/>
      <c r="B33" s="2" t="s">
        <v>310</v>
      </c>
      <c r="C33" s="2" t="str">
        <f t="shared" si="1"/>
        <v>A02329900其他医疗设备</v>
      </c>
      <c r="D33" s="49" t="s">
        <v>284</v>
      </c>
      <c r="E33" s="46">
        <v>1</v>
      </c>
      <c r="F33" s="44">
        <v>5000</v>
      </c>
      <c r="G33" s="44">
        <v>5000</v>
      </c>
      <c r="H33" s="54"/>
      <c r="I33" s="54"/>
      <c r="J33" s="54"/>
      <c r="K33" s="54"/>
      <c r="L33" s="44">
        <v>5000</v>
      </c>
      <c r="M33" s="44">
        <v>5000</v>
      </c>
      <c r="N33" s="44"/>
      <c r="O33" s="44"/>
      <c r="P33" s="44"/>
      <c r="Q33" s="44"/>
    </row>
    <row r="34" spans="1:17" ht="20.25" customHeight="1">
      <c r="A34" s="2"/>
      <c r="B34" s="2" t="s">
        <v>311</v>
      </c>
      <c r="C34" s="2" t="str">
        <f>"A05010301"&amp;""&amp;"办公椅"</f>
        <v>A05010301办公椅</v>
      </c>
      <c r="D34" s="49" t="s">
        <v>312</v>
      </c>
      <c r="E34" s="46">
        <v>4</v>
      </c>
      <c r="F34" s="44">
        <v>1200</v>
      </c>
      <c r="G34" s="44">
        <v>1200</v>
      </c>
      <c r="H34" s="54"/>
      <c r="I34" s="54"/>
      <c r="J34" s="54"/>
      <c r="K34" s="54"/>
      <c r="L34" s="44">
        <v>1200</v>
      </c>
      <c r="M34" s="44">
        <v>1200</v>
      </c>
      <c r="N34" s="44"/>
      <c r="O34" s="44"/>
      <c r="P34" s="44"/>
      <c r="Q34" s="44"/>
    </row>
    <row r="35" spans="1:17" ht="20.25" customHeight="1">
      <c r="A35" s="2"/>
      <c r="B35" s="2" t="s">
        <v>313</v>
      </c>
      <c r="C35" s="2" t="str">
        <f>"A02021203"&amp;""&amp;"装订机"</f>
        <v>A02021203装订机</v>
      </c>
      <c r="D35" s="49" t="s">
        <v>284</v>
      </c>
      <c r="E35" s="46">
        <v>1</v>
      </c>
      <c r="F35" s="44">
        <v>4000</v>
      </c>
      <c r="G35" s="44">
        <v>4000</v>
      </c>
      <c r="H35" s="54"/>
      <c r="I35" s="54"/>
      <c r="J35" s="54"/>
      <c r="K35" s="54"/>
      <c r="L35" s="44">
        <v>4000</v>
      </c>
      <c r="M35" s="44">
        <v>4000</v>
      </c>
      <c r="N35" s="44"/>
      <c r="O35" s="44"/>
      <c r="P35" s="44"/>
      <c r="Q35" s="44"/>
    </row>
    <row r="36" spans="1:17" ht="20.25" customHeight="1">
      <c r="A36" s="2"/>
      <c r="B36" s="2" t="s">
        <v>314</v>
      </c>
      <c r="C36" s="2" t="str">
        <f t="shared" si="1"/>
        <v>A02329900其他医疗设备</v>
      </c>
      <c r="D36" s="49" t="s">
        <v>284</v>
      </c>
      <c r="E36" s="46">
        <v>2</v>
      </c>
      <c r="F36" s="44">
        <v>10000</v>
      </c>
      <c r="G36" s="44">
        <v>10000</v>
      </c>
      <c r="H36" s="54"/>
      <c r="I36" s="54"/>
      <c r="J36" s="54"/>
      <c r="K36" s="54"/>
      <c r="L36" s="44">
        <v>10000</v>
      </c>
      <c r="M36" s="44">
        <v>10000</v>
      </c>
      <c r="N36" s="44"/>
      <c r="O36" s="44"/>
      <c r="P36" s="44"/>
      <c r="Q36" s="44"/>
    </row>
    <row r="37" spans="1:17" ht="20.25" customHeight="1">
      <c r="A37" s="87" t="s">
        <v>32</v>
      </c>
      <c r="B37" s="87"/>
      <c r="C37" s="87"/>
      <c r="D37" s="88"/>
      <c r="E37" s="88"/>
      <c r="F37" s="44">
        <v>635000</v>
      </c>
      <c r="G37" s="44">
        <v>818400</v>
      </c>
      <c r="H37" s="44"/>
      <c r="I37" s="44"/>
      <c r="J37" s="44"/>
      <c r="K37" s="44"/>
      <c r="L37" s="44">
        <v>818400</v>
      </c>
      <c r="M37" s="44">
        <v>818400</v>
      </c>
      <c r="N37" s="44"/>
      <c r="O37" s="44"/>
      <c r="P37" s="44"/>
      <c r="Q37" s="44"/>
    </row>
  </sheetData>
  <mergeCells count="17">
    <mergeCell ref="G5:Q5"/>
    <mergeCell ref="A37:E37"/>
    <mergeCell ref="A3:Q3"/>
    <mergeCell ref="A2:M2"/>
    <mergeCell ref="G6:G7"/>
    <mergeCell ref="I6:I7"/>
    <mergeCell ref="J6:J7"/>
    <mergeCell ref="K6:K7"/>
    <mergeCell ref="A4:M4"/>
    <mergeCell ref="A5:A7"/>
    <mergeCell ref="B5:B7"/>
    <mergeCell ref="C5:C7"/>
    <mergeCell ref="D5:D7"/>
    <mergeCell ref="E5:E7"/>
    <mergeCell ref="F5:F7"/>
    <mergeCell ref="H6:H7"/>
    <mergeCell ref="L6:Q6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N13"/>
  <sheetViews>
    <sheetView showZeros="0" workbookViewId="0">
      <pane ySplit="1" topLeftCell="A2" activePane="bottomLeft" state="frozen"/>
      <selection activeCell="D32" sqref="D32"/>
      <selection pane="bottomLeft" activeCell="A13" sqref="A13"/>
    </sheetView>
  </sheetViews>
  <sheetFormatPr defaultRowHeight="15" customHeight="1"/>
  <cols>
    <col min="1" max="1" width="35.109375" customWidth="1"/>
    <col min="2" max="2" width="28.33203125" customWidth="1"/>
    <col min="3" max="3" width="28.44140625" customWidth="1"/>
    <col min="4" max="4" width="16.33203125" customWidth="1"/>
    <col min="5" max="9" width="16.44140625" customWidth="1"/>
    <col min="10" max="14" width="16.33203125" customWidth="1"/>
  </cols>
  <sheetData>
    <row r="1" spans="1:14" ht="1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>
      <c r="A2" s="84"/>
      <c r="B2" s="84"/>
      <c r="C2" s="84"/>
      <c r="D2" s="84"/>
      <c r="E2" s="84"/>
      <c r="F2" s="84"/>
      <c r="G2" s="84"/>
      <c r="H2" s="84"/>
      <c r="I2" s="84"/>
      <c r="J2" s="40"/>
      <c r="K2" s="40"/>
      <c r="L2" s="40"/>
      <c r="M2" s="40"/>
      <c r="N2" s="40" t="s">
        <v>315</v>
      </c>
    </row>
    <row r="3" spans="1:14" ht="45" customHeight="1">
      <c r="A3" s="83" t="s">
        <v>316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20.25" customHeight="1">
      <c r="A4" s="86" t="str">
        <f>"单位名称："&amp;"元江县澧江卫生院"</f>
        <v>单位名称：元江县澧江卫生院</v>
      </c>
      <c r="B4" s="86"/>
      <c r="C4" s="86"/>
      <c r="D4" s="86"/>
      <c r="E4" s="86"/>
      <c r="F4" s="86"/>
      <c r="G4" s="86"/>
      <c r="H4" s="86"/>
      <c r="I4" s="40"/>
      <c r="J4" s="40"/>
      <c r="K4" s="40"/>
      <c r="L4" s="40"/>
      <c r="M4" s="40"/>
      <c r="N4" s="40" t="s">
        <v>29</v>
      </c>
    </row>
    <row r="5" spans="1:14" ht="27.15" customHeight="1">
      <c r="A5" s="85" t="s">
        <v>270</v>
      </c>
      <c r="B5" s="85" t="s">
        <v>317</v>
      </c>
      <c r="C5" s="85" t="s">
        <v>318</v>
      </c>
      <c r="D5" s="85" t="s">
        <v>132</v>
      </c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23.4" customHeight="1">
      <c r="A6" s="85" t="s">
        <v>276</v>
      </c>
      <c r="B6" s="85"/>
      <c r="C6" s="85" t="s">
        <v>319</v>
      </c>
      <c r="D6" s="85" t="s">
        <v>32</v>
      </c>
      <c r="E6" s="85" t="s">
        <v>35</v>
      </c>
      <c r="F6" s="85" t="s">
        <v>277</v>
      </c>
      <c r="G6" s="85" t="s">
        <v>278</v>
      </c>
      <c r="H6" s="85" t="s">
        <v>38</v>
      </c>
      <c r="I6" s="85" t="s">
        <v>279</v>
      </c>
      <c r="J6" s="85"/>
      <c r="K6" s="85"/>
      <c r="L6" s="85"/>
      <c r="M6" s="85"/>
      <c r="N6" s="85"/>
    </row>
    <row r="7" spans="1:14" ht="28.65" customHeight="1">
      <c r="A7" s="85"/>
      <c r="B7" s="85"/>
      <c r="C7" s="85"/>
      <c r="D7" s="85"/>
      <c r="E7" s="85" t="s">
        <v>34</v>
      </c>
      <c r="F7" s="85"/>
      <c r="G7" s="85"/>
      <c r="H7" s="85"/>
      <c r="I7" s="42" t="s">
        <v>34</v>
      </c>
      <c r="J7" s="42" t="s">
        <v>41</v>
      </c>
      <c r="K7" s="42" t="s">
        <v>42</v>
      </c>
      <c r="L7" s="55" t="s">
        <v>43</v>
      </c>
      <c r="M7" s="55" t="s">
        <v>44</v>
      </c>
      <c r="N7" s="55" t="s">
        <v>45</v>
      </c>
    </row>
    <row r="8" spans="1:14" ht="20.25" customHeight="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</row>
    <row r="9" spans="1:14" ht="20.25" customHeight="1">
      <c r="A9" s="2"/>
      <c r="B9" s="2"/>
      <c r="C9" s="2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20.25" customHeight="1">
      <c r="A10" s="2"/>
      <c r="B10" s="2"/>
      <c r="C10" s="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0.25" customHeight="1">
      <c r="A11" s="87" t="s">
        <v>32</v>
      </c>
      <c r="B11" s="87"/>
      <c r="C11" s="87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3" spans="1:14" ht="15" customHeight="1">
      <c r="A13" s="60" t="s">
        <v>357</v>
      </c>
    </row>
  </sheetData>
  <mergeCells count="14">
    <mergeCell ref="A11:C11"/>
    <mergeCell ref="A2:I2"/>
    <mergeCell ref="D6:D7"/>
    <mergeCell ref="F6:F7"/>
    <mergeCell ref="G6:G7"/>
    <mergeCell ref="H6:H7"/>
    <mergeCell ref="A4:H4"/>
    <mergeCell ref="A5:A7"/>
    <mergeCell ref="C5:C7"/>
    <mergeCell ref="E6:E7"/>
    <mergeCell ref="I6:N6"/>
    <mergeCell ref="D5:N5"/>
    <mergeCell ref="B5:B7"/>
    <mergeCell ref="A3:N3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N11"/>
  <sheetViews>
    <sheetView showZeros="0" workbookViewId="0">
      <pane ySplit="1" topLeftCell="A2" activePane="bottomLeft" state="frozen"/>
      <selection activeCell="D32" sqref="D32"/>
      <selection pane="bottomLeft" activeCell="A11" sqref="A11"/>
    </sheetView>
  </sheetViews>
  <sheetFormatPr defaultRowHeight="15" customHeight="1"/>
  <cols>
    <col min="1" max="1" width="37.109375" customWidth="1"/>
    <col min="2" max="14" width="17.109375" customWidth="1"/>
  </cols>
  <sheetData>
    <row r="1" spans="1:14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4.1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 t="s">
        <v>320</v>
      </c>
    </row>
    <row r="3" spans="1:14" ht="45.15" customHeight="1">
      <c r="A3" s="92" t="s">
        <v>321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8.75" customHeight="1">
      <c r="A4" s="86" t="str">
        <f>"单位名称："&amp;"元江县澧江卫生院"</f>
        <v>单位名称：元江县澧江卫生院</v>
      </c>
      <c r="B4" s="86"/>
      <c r="C4" s="86"/>
      <c r="D4" s="41"/>
      <c r="E4" s="41"/>
      <c r="F4" s="41"/>
      <c r="G4" s="41"/>
      <c r="H4" s="41"/>
      <c r="I4" s="41"/>
      <c r="J4" s="41"/>
      <c r="K4" s="41"/>
      <c r="L4" s="41"/>
      <c r="M4" s="41"/>
      <c r="N4" s="40" t="s">
        <v>29</v>
      </c>
    </row>
    <row r="5" spans="1:14" ht="22.5" customHeight="1">
      <c r="A5" s="93" t="s">
        <v>322</v>
      </c>
      <c r="B5" s="93" t="s">
        <v>132</v>
      </c>
      <c r="C5" s="93"/>
      <c r="D5" s="93"/>
      <c r="E5" s="93" t="s">
        <v>323</v>
      </c>
      <c r="F5" s="93"/>
      <c r="G5" s="93"/>
      <c r="H5" s="93"/>
      <c r="I5" s="93"/>
      <c r="J5" s="93"/>
      <c r="K5" s="93"/>
      <c r="L5" s="93"/>
      <c r="M5" s="93"/>
      <c r="N5" s="93"/>
    </row>
    <row r="6" spans="1:14" ht="22.5" customHeight="1">
      <c r="A6" s="93"/>
      <c r="B6" s="56" t="s">
        <v>32</v>
      </c>
      <c r="C6" s="56" t="s">
        <v>35</v>
      </c>
      <c r="D6" s="56" t="s">
        <v>277</v>
      </c>
      <c r="E6" s="23" t="s">
        <v>324</v>
      </c>
      <c r="F6" s="23" t="s">
        <v>325</v>
      </c>
      <c r="G6" s="23" t="s">
        <v>326</v>
      </c>
      <c r="H6" s="23" t="s">
        <v>327</v>
      </c>
      <c r="I6" s="23" t="s">
        <v>328</v>
      </c>
      <c r="J6" s="23" t="s">
        <v>329</v>
      </c>
      <c r="K6" s="23" t="s">
        <v>330</v>
      </c>
      <c r="L6" s="23" t="s">
        <v>331</v>
      </c>
      <c r="M6" s="23" t="s">
        <v>332</v>
      </c>
      <c r="N6" s="23" t="s">
        <v>333</v>
      </c>
    </row>
    <row r="7" spans="1:14" ht="18.75" customHeight="1">
      <c r="A7" s="56" t="s">
        <v>46</v>
      </c>
      <c r="B7" s="56" t="s">
        <v>47</v>
      </c>
      <c r="C7" s="56" t="s">
        <v>48</v>
      </c>
      <c r="D7" s="56" t="s">
        <v>49</v>
      </c>
      <c r="E7" s="56" t="s">
        <v>50</v>
      </c>
      <c r="F7" s="56" t="s">
        <v>51</v>
      </c>
      <c r="G7" s="56" t="s">
        <v>52</v>
      </c>
      <c r="H7" s="56" t="s">
        <v>53</v>
      </c>
      <c r="I7" s="56" t="s">
        <v>54</v>
      </c>
      <c r="J7" s="56" t="s">
        <v>70</v>
      </c>
      <c r="K7" s="56" t="s">
        <v>334</v>
      </c>
      <c r="L7" s="56" t="s">
        <v>335</v>
      </c>
      <c r="M7" s="56" t="s">
        <v>336</v>
      </c>
      <c r="N7" s="56" t="s">
        <v>337</v>
      </c>
    </row>
    <row r="8" spans="1:14" ht="18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.75" customHeight="1">
      <c r="A9" s="4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1" spans="1:14" ht="15" customHeight="1">
      <c r="A11" s="61" t="s">
        <v>358</v>
      </c>
    </row>
  </sheetData>
  <mergeCells count="5">
    <mergeCell ref="A3:N3"/>
    <mergeCell ref="A4:C4"/>
    <mergeCell ref="B5:D5"/>
    <mergeCell ref="E5:N5"/>
    <mergeCell ref="A5:A6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10"/>
  <sheetViews>
    <sheetView showZeros="0" tabSelected="1" workbookViewId="0">
      <pane ySplit="1" topLeftCell="A2" activePane="bottomLeft" state="frozen"/>
      <selection activeCell="D32" sqref="D32"/>
      <selection pane="bottomLeft" activeCell="A10" sqref="A10"/>
    </sheetView>
  </sheetViews>
  <sheetFormatPr defaultRowHeight="15" customHeight="1"/>
  <cols>
    <col min="1" max="10" width="28.5546875" customWidth="1"/>
  </cols>
  <sheetData>
    <row r="1" spans="1:10" ht="1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8.75" customHeight="1">
      <c r="A2" s="41"/>
      <c r="B2" s="41"/>
      <c r="C2" s="41"/>
      <c r="D2" s="41"/>
      <c r="E2" s="41"/>
      <c r="F2" s="41"/>
      <c r="G2" s="41"/>
      <c r="H2" s="41"/>
      <c r="I2" s="41"/>
      <c r="J2" s="40" t="s">
        <v>338</v>
      </c>
    </row>
    <row r="3" spans="1:10" ht="52.05" customHeight="1">
      <c r="A3" s="92" t="s">
        <v>339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1.3" customHeight="1">
      <c r="A4" s="86" t="str">
        <f>"单位名称："&amp;"元江县澧江卫生院"</f>
        <v>单位名称：元江县澧江卫生院</v>
      </c>
      <c r="B4" s="86"/>
      <c r="C4" s="86"/>
      <c r="D4" s="57"/>
      <c r="E4" s="57"/>
      <c r="F4" s="57"/>
      <c r="G4" s="57"/>
      <c r="H4" s="57"/>
      <c r="I4" s="57"/>
      <c r="J4" s="57"/>
    </row>
    <row r="5" spans="1:10" ht="27.15" customHeight="1">
      <c r="A5" s="51" t="s">
        <v>221</v>
      </c>
      <c r="B5" s="51" t="s">
        <v>222</v>
      </c>
      <c r="C5" s="51" t="s">
        <v>223</v>
      </c>
      <c r="D5" s="51" t="s">
        <v>224</v>
      </c>
      <c r="E5" s="51" t="s">
        <v>225</v>
      </c>
      <c r="F5" s="51" t="s">
        <v>226</v>
      </c>
      <c r="G5" s="51" t="s">
        <v>227</v>
      </c>
      <c r="H5" s="51" t="s">
        <v>228</v>
      </c>
      <c r="I5" s="51" t="s">
        <v>229</v>
      </c>
      <c r="J5" s="51" t="s">
        <v>230</v>
      </c>
    </row>
    <row r="6" spans="1:10" ht="18.75" customHeight="1">
      <c r="A6" s="51" t="s">
        <v>46</v>
      </c>
      <c r="B6" s="51" t="s">
        <v>47</v>
      </c>
      <c r="C6" s="51" t="s">
        <v>48</v>
      </c>
      <c r="D6" s="51" t="s">
        <v>49</v>
      </c>
      <c r="E6" s="51" t="s">
        <v>50</v>
      </c>
      <c r="F6" s="51" t="s">
        <v>51</v>
      </c>
      <c r="G6" s="51" t="s">
        <v>52</v>
      </c>
      <c r="H6" s="51" t="s">
        <v>53</v>
      </c>
      <c r="I6" s="51" t="s">
        <v>54</v>
      </c>
      <c r="J6" s="51" t="s">
        <v>70</v>
      </c>
    </row>
    <row r="7" spans="1:10" ht="18.75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.75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10" spans="1:10" ht="15" customHeight="1">
      <c r="A10" s="62" t="s">
        <v>359</v>
      </c>
    </row>
  </sheetData>
  <mergeCells count="2">
    <mergeCell ref="A3:J3"/>
    <mergeCell ref="A4:C4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H10"/>
  <sheetViews>
    <sheetView showZeros="0" workbookViewId="0">
      <pane ySplit="1" topLeftCell="A2" activePane="bottomLeft" state="frozen"/>
      <selection activeCell="D32" sqref="D32"/>
      <selection pane="bottomLeft" activeCell="A10" sqref="A10"/>
    </sheetView>
  </sheetViews>
  <sheetFormatPr defaultRowHeight="15" customHeight="1"/>
  <cols>
    <col min="1" max="8" width="28.5546875" customWidth="1"/>
  </cols>
  <sheetData>
    <row r="1" spans="1:8" ht="15" customHeight="1">
      <c r="A1" s="3"/>
      <c r="B1" s="3"/>
      <c r="C1" s="3"/>
      <c r="D1" s="3"/>
      <c r="E1" s="3"/>
      <c r="F1" s="3"/>
      <c r="G1" s="3"/>
      <c r="H1" s="3"/>
    </row>
    <row r="2" spans="1:8" ht="18.75" customHeight="1">
      <c r="A2" s="41"/>
      <c r="B2" s="41"/>
      <c r="C2" s="41"/>
      <c r="D2" s="41"/>
      <c r="E2" s="41"/>
      <c r="F2" s="41"/>
      <c r="G2" s="41"/>
      <c r="H2" s="40" t="s">
        <v>340</v>
      </c>
    </row>
    <row r="3" spans="1:8" ht="41.4" customHeight="1">
      <c r="A3" s="95" t="s">
        <v>341</v>
      </c>
      <c r="B3" s="95"/>
      <c r="C3" s="95"/>
      <c r="D3" s="95"/>
      <c r="E3" s="95"/>
      <c r="F3" s="95"/>
      <c r="G3" s="95"/>
      <c r="H3" s="95"/>
    </row>
    <row r="4" spans="1:8" ht="18.75" customHeight="1">
      <c r="A4" s="86" t="str">
        <f>"单位名称："&amp;"元江县澧江卫生院"</f>
        <v>单位名称：元江县澧江卫生院</v>
      </c>
      <c r="B4" s="86"/>
      <c r="C4" s="86"/>
      <c r="D4" s="41"/>
      <c r="E4" s="41"/>
      <c r="F4" s="41"/>
      <c r="G4" s="41"/>
      <c r="H4" s="41"/>
    </row>
    <row r="5" spans="1:8" ht="18.75" customHeight="1">
      <c r="A5" s="91" t="s">
        <v>125</v>
      </c>
      <c r="B5" s="91" t="s">
        <v>342</v>
      </c>
      <c r="C5" s="91" t="s">
        <v>343</v>
      </c>
      <c r="D5" s="91" t="s">
        <v>344</v>
      </c>
      <c r="E5" s="91" t="s">
        <v>273</v>
      </c>
      <c r="F5" s="91" t="s">
        <v>345</v>
      </c>
      <c r="G5" s="91"/>
      <c r="H5" s="91"/>
    </row>
    <row r="6" spans="1:8" ht="18.75" customHeight="1">
      <c r="A6" s="91"/>
      <c r="B6" s="91"/>
      <c r="C6" s="91"/>
      <c r="D6" s="91"/>
      <c r="E6" s="91"/>
      <c r="F6" s="51" t="s">
        <v>274</v>
      </c>
      <c r="G6" s="51" t="s">
        <v>346</v>
      </c>
      <c r="H6" s="51" t="s">
        <v>347</v>
      </c>
    </row>
    <row r="7" spans="1:8" ht="18.75" customHeight="1">
      <c r="A7" s="51" t="s">
        <v>46</v>
      </c>
      <c r="B7" s="51" t="s">
        <v>47</v>
      </c>
      <c r="C7" s="51" t="s">
        <v>48</v>
      </c>
      <c r="D7" s="51" t="s">
        <v>49</v>
      </c>
      <c r="E7" s="51" t="s">
        <v>50</v>
      </c>
      <c r="F7" s="51" t="s">
        <v>51</v>
      </c>
      <c r="G7" s="51" t="s">
        <v>52</v>
      </c>
      <c r="H7" s="51" t="s">
        <v>53</v>
      </c>
    </row>
    <row r="8" spans="1:8" ht="18.75" customHeight="1">
      <c r="A8" s="2"/>
      <c r="B8" s="2"/>
      <c r="C8" s="2"/>
      <c r="D8" s="2"/>
      <c r="E8" s="46"/>
      <c r="F8" s="46"/>
      <c r="G8" s="1"/>
      <c r="H8" s="1"/>
    </row>
    <row r="10" spans="1:8" ht="15" customHeight="1">
      <c r="A10" s="63" t="s">
        <v>360</v>
      </c>
    </row>
  </sheetData>
  <mergeCells count="8">
    <mergeCell ref="A4:C4"/>
    <mergeCell ref="A3:H3"/>
    <mergeCell ref="A5:A6"/>
    <mergeCell ref="B5:B6"/>
    <mergeCell ref="C5:C6"/>
    <mergeCell ref="D5:D6"/>
    <mergeCell ref="E5:E6"/>
    <mergeCell ref="F5:H5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K13"/>
  <sheetViews>
    <sheetView showZeros="0" workbookViewId="0">
      <pane ySplit="1" topLeftCell="A2" activePane="bottomLeft" state="frozen"/>
      <selection activeCell="D32" sqref="D32"/>
      <selection pane="bottomLeft" activeCell="A13" sqref="A13"/>
    </sheetView>
  </sheetViews>
  <sheetFormatPr defaultRowHeight="15" customHeight="1"/>
  <cols>
    <col min="1" max="1" width="21.44140625" customWidth="1"/>
    <col min="2" max="3" width="35.6640625" customWidth="1"/>
    <col min="4" max="4" width="17.109375" customWidth="1"/>
    <col min="5" max="5" width="28.5546875" customWidth="1"/>
    <col min="6" max="6" width="17.109375" customWidth="1"/>
    <col min="7" max="7" width="28.5546875" customWidth="1"/>
    <col min="8" max="11" width="14.33203125" customWidth="1"/>
  </cols>
  <sheetData>
    <row r="1" spans="1:11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customHeight="1">
      <c r="A2" s="4"/>
      <c r="B2" s="4"/>
      <c r="C2" s="4"/>
      <c r="D2" s="4"/>
      <c r="E2" s="4"/>
      <c r="F2" s="4"/>
      <c r="G2" s="4"/>
      <c r="H2" s="16"/>
      <c r="I2" s="16"/>
      <c r="J2" s="16"/>
      <c r="K2" s="16" t="s">
        <v>348</v>
      </c>
    </row>
    <row r="3" spans="1:11" ht="45" customHeight="1">
      <c r="A3" s="66" t="s">
        <v>349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8.75" customHeight="1">
      <c r="A4" s="67" t="str">
        <f>"单位名称："&amp;"元江县澧江卫生院"</f>
        <v>单位名称：元江县澧江卫生院</v>
      </c>
      <c r="B4" s="67"/>
      <c r="C4" s="67"/>
      <c r="D4" s="67"/>
      <c r="E4" s="67"/>
      <c r="F4" s="67"/>
      <c r="G4" s="67"/>
      <c r="H4" s="5"/>
      <c r="I4" s="5"/>
      <c r="J4" s="5"/>
      <c r="K4" s="5" t="s">
        <v>29</v>
      </c>
    </row>
    <row r="5" spans="1:11" ht="18.75" customHeight="1">
      <c r="A5" s="75" t="s">
        <v>201</v>
      </c>
      <c r="B5" s="75" t="s">
        <v>127</v>
      </c>
      <c r="C5" s="75" t="s">
        <v>202</v>
      </c>
      <c r="D5" s="75" t="s">
        <v>128</v>
      </c>
      <c r="E5" s="75" t="s">
        <v>129</v>
      </c>
      <c r="F5" s="75" t="s">
        <v>203</v>
      </c>
      <c r="G5" s="75" t="s">
        <v>131</v>
      </c>
      <c r="H5" s="75" t="s">
        <v>32</v>
      </c>
      <c r="I5" s="75" t="s">
        <v>350</v>
      </c>
      <c r="J5" s="75"/>
      <c r="K5" s="75"/>
    </row>
    <row r="6" spans="1:11" ht="18.75" customHeight="1">
      <c r="A6" s="75"/>
      <c r="B6" s="75"/>
      <c r="C6" s="75"/>
      <c r="D6" s="75"/>
      <c r="E6" s="75"/>
      <c r="F6" s="75"/>
      <c r="G6" s="75"/>
      <c r="H6" s="75"/>
      <c r="I6" s="75" t="s">
        <v>35</v>
      </c>
      <c r="J6" s="75" t="s">
        <v>36</v>
      </c>
      <c r="K6" s="75" t="s">
        <v>37</v>
      </c>
    </row>
    <row r="7" spans="1:11" ht="22.6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ht="18.75" customHeight="1">
      <c r="A8" s="21" t="s">
        <v>46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</row>
    <row r="9" spans="1:11" ht="20.25" customHeight="1">
      <c r="A9" s="8"/>
      <c r="B9" s="22"/>
      <c r="C9" s="8"/>
      <c r="D9" s="8"/>
      <c r="E9" s="8"/>
      <c r="F9" s="8"/>
      <c r="G9" s="8"/>
      <c r="H9" s="1"/>
      <c r="I9" s="1"/>
      <c r="J9" s="1"/>
      <c r="K9" s="1"/>
    </row>
    <row r="10" spans="1:11" ht="20.25" customHeight="1">
      <c r="A10" s="8"/>
      <c r="B10" s="22"/>
      <c r="C10" s="8"/>
      <c r="D10" s="8"/>
      <c r="E10" s="8"/>
      <c r="F10" s="8"/>
      <c r="G10" s="8"/>
      <c r="H10" s="1"/>
      <c r="I10" s="1"/>
      <c r="J10" s="1"/>
      <c r="K10" s="1"/>
    </row>
    <row r="11" spans="1:11" ht="20.25" customHeight="1">
      <c r="A11" s="96" t="s">
        <v>32</v>
      </c>
      <c r="B11" s="96"/>
      <c r="C11" s="96"/>
      <c r="D11" s="96"/>
      <c r="E11" s="96"/>
      <c r="F11" s="96"/>
      <c r="G11" s="96"/>
      <c r="H11" s="1"/>
      <c r="I11" s="1"/>
      <c r="J11" s="1"/>
      <c r="K11" s="1"/>
    </row>
    <row r="13" spans="1:11" ht="15" customHeight="1">
      <c r="A13" s="64" t="s">
        <v>361</v>
      </c>
    </row>
  </sheetData>
  <mergeCells count="15">
    <mergeCell ref="A3:K3"/>
    <mergeCell ref="A11:G11"/>
    <mergeCell ref="A5:A7"/>
    <mergeCell ref="B5:B7"/>
    <mergeCell ref="C5:C7"/>
    <mergeCell ref="D5:D7"/>
    <mergeCell ref="E5:E7"/>
    <mergeCell ref="F5:F7"/>
    <mergeCell ref="G5:G7"/>
    <mergeCell ref="A4:G4"/>
    <mergeCell ref="I6:I7"/>
    <mergeCell ref="J6:J7"/>
    <mergeCell ref="K6:K7"/>
    <mergeCell ref="I5:K5"/>
    <mergeCell ref="H5:H7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12"/>
  <sheetViews>
    <sheetView showZeros="0" workbookViewId="0">
      <pane ySplit="1" topLeftCell="A2" activePane="bottomLeft" state="frozen"/>
      <selection activeCell="D32" sqref="D32"/>
      <selection pane="bottomLeft" activeCell="B12" sqref="B12"/>
    </sheetView>
  </sheetViews>
  <sheetFormatPr defaultRowHeight="15" customHeight="1"/>
  <cols>
    <col min="1" max="1" width="35.6640625" customWidth="1"/>
    <col min="2" max="2" width="21.44140625" customWidth="1"/>
    <col min="3" max="3" width="35.6640625" customWidth="1"/>
    <col min="4" max="4" width="21.44140625" customWidth="1"/>
    <col min="5" max="7" width="17.109375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8.75" customHeight="1">
      <c r="A2" s="4"/>
      <c r="B2" s="4"/>
      <c r="C2" s="4"/>
      <c r="D2" s="4"/>
      <c r="E2" s="16"/>
      <c r="F2" s="16"/>
      <c r="G2" s="16" t="s">
        <v>351</v>
      </c>
    </row>
    <row r="3" spans="1:7" ht="45" customHeight="1">
      <c r="A3" s="66" t="s">
        <v>352</v>
      </c>
      <c r="B3" s="66"/>
      <c r="C3" s="66"/>
      <c r="D3" s="66"/>
      <c r="E3" s="66"/>
      <c r="F3" s="66"/>
      <c r="G3" s="66"/>
    </row>
    <row r="4" spans="1:7" ht="24.15" customHeight="1">
      <c r="A4" s="67" t="str">
        <f>"单位名称："&amp;"元江县澧江卫生院"</f>
        <v>单位名称：元江县澧江卫生院</v>
      </c>
      <c r="B4" s="67"/>
      <c r="C4" s="67"/>
      <c r="D4" s="67"/>
      <c r="E4" s="5"/>
      <c r="F4" s="5"/>
      <c r="G4" s="5" t="s">
        <v>29</v>
      </c>
    </row>
    <row r="5" spans="1:7" ht="18.75" customHeight="1">
      <c r="A5" s="97" t="s">
        <v>202</v>
      </c>
      <c r="B5" s="97" t="s">
        <v>201</v>
      </c>
      <c r="C5" s="97" t="s">
        <v>127</v>
      </c>
      <c r="D5" s="97" t="s">
        <v>353</v>
      </c>
      <c r="E5" s="97" t="s">
        <v>35</v>
      </c>
      <c r="F5" s="97"/>
      <c r="G5" s="97"/>
    </row>
    <row r="6" spans="1:7" ht="18.75" customHeight="1">
      <c r="A6" s="97"/>
      <c r="B6" s="97"/>
      <c r="C6" s="97"/>
      <c r="D6" s="97"/>
      <c r="E6" s="97">
        <v>2025</v>
      </c>
      <c r="F6" s="97">
        <v>2026</v>
      </c>
      <c r="G6" s="97">
        <v>2027</v>
      </c>
    </row>
    <row r="7" spans="1:7" ht="22.65" customHeight="1">
      <c r="A7" s="97"/>
      <c r="B7" s="97"/>
      <c r="C7" s="97"/>
      <c r="D7" s="97"/>
      <c r="E7" s="97"/>
      <c r="F7" s="97"/>
      <c r="G7" s="97"/>
    </row>
    <row r="8" spans="1:7" ht="18.75" customHeight="1">
      <c r="A8" s="7" t="s">
        <v>46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7" ht="20.25" customHeight="1">
      <c r="A9" s="36" t="s">
        <v>56</v>
      </c>
      <c r="B9" s="36" t="s">
        <v>207</v>
      </c>
      <c r="C9" s="37" t="s">
        <v>206</v>
      </c>
      <c r="D9" s="36" t="s">
        <v>354</v>
      </c>
      <c r="E9" s="38"/>
      <c r="F9" s="38"/>
      <c r="G9" s="38"/>
    </row>
    <row r="10" spans="1:7" ht="20.25" customHeight="1">
      <c r="A10" s="82" t="s">
        <v>32</v>
      </c>
      <c r="B10" s="82"/>
      <c r="C10" s="82"/>
      <c r="D10" s="82"/>
      <c r="E10" s="38"/>
      <c r="F10" s="38"/>
      <c r="G10" s="38"/>
    </row>
    <row r="12" spans="1:7" ht="15" customHeight="1">
      <c r="A12" s="65" t="s">
        <v>362</v>
      </c>
    </row>
  </sheetData>
  <mergeCells count="11">
    <mergeCell ref="A3:G3"/>
    <mergeCell ref="A10:D10"/>
    <mergeCell ref="A5:A7"/>
    <mergeCell ref="B5:B7"/>
    <mergeCell ref="C5:C7"/>
    <mergeCell ref="D5:D7"/>
    <mergeCell ref="A4:D4"/>
    <mergeCell ref="E6:E7"/>
    <mergeCell ref="F6:F7"/>
    <mergeCell ref="G6:G7"/>
    <mergeCell ref="E5:G5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S10"/>
  <sheetViews>
    <sheetView showZeros="0" workbookViewId="0">
      <pane ySplit="1" topLeftCell="A2" activePane="bottomLeft" state="frozen"/>
      <selection activeCell="D32" sqref="D32"/>
      <selection pane="bottomLeft" activeCell="B19" sqref="B19"/>
    </sheetView>
  </sheetViews>
  <sheetFormatPr defaultColWidth="8.88671875" defaultRowHeight="15" customHeight="1"/>
  <cols>
    <col min="1" max="1" width="25.21875" customWidth="1"/>
    <col min="2" max="2" width="30" customWidth="1"/>
    <col min="3" max="19" width="17.109375" customWidth="1"/>
  </cols>
  <sheetData>
    <row r="1" spans="1:19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.75" customHeight="1">
      <c r="A2" s="4"/>
      <c r="B2" s="4"/>
      <c r="C2" s="4"/>
      <c r="D2" s="4"/>
      <c r="E2" s="4"/>
      <c r="F2" s="4"/>
      <c r="G2" s="4"/>
      <c r="H2" s="4"/>
      <c r="I2" s="16"/>
      <c r="J2" s="16"/>
      <c r="K2" s="16"/>
      <c r="L2" s="16"/>
      <c r="M2" s="16"/>
      <c r="N2" s="16"/>
      <c r="O2" s="16"/>
      <c r="P2" s="16"/>
      <c r="Q2" s="16"/>
      <c r="R2" s="16"/>
      <c r="S2" s="16" t="s">
        <v>27</v>
      </c>
    </row>
    <row r="3" spans="1:19" ht="37.5" customHeight="1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8.75" customHeight="1">
      <c r="A4" s="67" t="str">
        <f>"单位名称："&amp;"元江县澧江卫生院"</f>
        <v>单位名称：元江县澧江卫生院</v>
      </c>
      <c r="B4" s="67"/>
      <c r="C4" s="67"/>
      <c r="D4" s="67"/>
      <c r="E4" s="17"/>
      <c r="F4" s="17"/>
      <c r="G4" s="17"/>
      <c r="H4" s="17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29</v>
      </c>
    </row>
    <row r="5" spans="1:19" ht="18.75" customHeight="1">
      <c r="A5" s="75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2"/>
      <c r="K5" s="72"/>
      <c r="L5" s="72"/>
      <c r="M5" s="72"/>
      <c r="N5" s="72"/>
      <c r="O5" s="71" t="s">
        <v>20</v>
      </c>
      <c r="P5" s="71"/>
      <c r="Q5" s="71"/>
      <c r="R5" s="71"/>
      <c r="S5" s="71"/>
    </row>
    <row r="6" spans="1:19" ht="18.75" customHeight="1">
      <c r="A6" s="75"/>
      <c r="B6" s="71"/>
      <c r="C6" s="71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69" t="s">
        <v>39</v>
      </c>
      <c r="J6" s="70"/>
      <c r="K6" s="70"/>
      <c r="L6" s="70"/>
      <c r="M6" s="70"/>
      <c r="N6" s="70"/>
      <c r="O6" s="69" t="s">
        <v>34</v>
      </c>
      <c r="P6" s="69" t="s">
        <v>35</v>
      </c>
      <c r="Q6" s="69" t="s">
        <v>36</v>
      </c>
      <c r="R6" s="69" t="s">
        <v>37</v>
      </c>
      <c r="S6" s="73" t="s">
        <v>40</v>
      </c>
    </row>
    <row r="7" spans="1:19" ht="18.75" customHeight="1">
      <c r="A7" s="75"/>
      <c r="B7" s="71"/>
      <c r="C7" s="71"/>
      <c r="D7" s="73"/>
      <c r="E7" s="73"/>
      <c r="F7" s="73"/>
      <c r="G7" s="73"/>
      <c r="H7" s="73"/>
      <c r="I7" s="19" t="s">
        <v>34</v>
      </c>
      <c r="J7" s="19" t="s">
        <v>41</v>
      </c>
      <c r="K7" s="19" t="s">
        <v>42</v>
      </c>
      <c r="L7" s="19" t="s">
        <v>43</v>
      </c>
      <c r="M7" s="19" t="s">
        <v>44</v>
      </c>
      <c r="N7" s="19" t="s">
        <v>45</v>
      </c>
      <c r="O7" s="69"/>
      <c r="P7" s="69"/>
      <c r="Q7" s="69"/>
      <c r="R7" s="69"/>
      <c r="S7" s="73"/>
    </row>
    <row r="8" spans="1:19" ht="18.75" customHeight="1">
      <c r="A8" s="20" t="s">
        <v>46</v>
      </c>
      <c r="B8" s="21" t="s">
        <v>47</v>
      </c>
      <c r="C8" s="21" t="s">
        <v>48</v>
      </c>
      <c r="D8" s="21" t="s">
        <v>49</v>
      </c>
      <c r="E8" s="20" t="s">
        <v>50</v>
      </c>
      <c r="F8" s="21" t="s">
        <v>51</v>
      </c>
      <c r="G8" s="21" t="s">
        <v>52</v>
      </c>
      <c r="H8" s="20" t="s">
        <v>53</v>
      </c>
      <c r="I8" s="21" t="s">
        <v>54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</row>
    <row r="9" spans="1:19" ht="20.25" customHeight="1">
      <c r="A9" s="22" t="s">
        <v>55</v>
      </c>
      <c r="B9" s="22" t="s">
        <v>56</v>
      </c>
      <c r="C9" s="1">
        <v>18651206.190000001</v>
      </c>
      <c r="D9" s="1">
        <v>6054306.1900000004</v>
      </c>
      <c r="E9" s="1">
        <v>6054306.1900000004</v>
      </c>
      <c r="F9" s="1"/>
      <c r="G9" s="1"/>
      <c r="H9" s="1"/>
      <c r="I9" s="1">
        <v>12596900</v>
      </c>
      <c r="J9" s="1">
        <v>12596900</v>
      </c>
      <c r="K9" s="1"/>
      <c r="L9" s="1"/>
      <c r="M9" s="1"/>
      <c r="N9" s="1"/>
      <c r="O9" s="1"/>
      <c r="P9" s="1"/>
      <c r="Q9" s="1"/>
      <c r="R9" s="1"/>
      <c r="S9" s="1"/>
    </row>
    <row r="10" spans="1:19" ht="20.25" customHeight="1">
      <c r="A10" s="74" t="s">
        <v>32</v>
      </c>
      <c r="B10" s="74"/>
      <c r="C10" s="1">
        <v>18651206.190000001</v>
      </c>
      <c r="D10" s="1">
        <v>6054306.1900000004</v>
      </c>
      <c r="E10" s="1">
        <v>6054306.1900000004</v>
      </c>
      <c r="F10" s="1"/>
      <c r="G10" s="1"/>
      <c r="H10" s="1"/>
      <c r="I10" s="1">
        <v>12596900</v>
      </c>
      <c r="J10" s="1">
        <v>12596900</v>
      </c>
      <c r="K10" s="1"/>
      <c r="L10" s="1"/>
      <c r="M10" s="1"/>
      <c r="N10" s="1"/>
      <c r="O10" s="1"/>
      <c r="P10" s="1"/>
      <c r="Q10" s="1"/>
      <c r="R10" s="1"/>
      <c r="S10" s="1"/>
    </row>
  </sheetData>
  <mergeCells count="19">
    <mergeCell ref="A10:B10"/>
    <mergeCell ref="A4:D4"/>
    <mergeCell ref="A5:A7"/>
    <mergeCell ref="B5:B7"/>
    <mergeCell ref="C5:C7"/>
    <mergeCell ref="D6:D7"/>
    <mergeCell ref="A3:S3"/>
    <mergeCell ref="I6:N6"/>
    <mergeCell ref="D5:N5"/>
    <mergeCell ref="O5:S5"/>
    <mergeCell ref="O6:O7"/>
    <mergeCell ref="P6:P7"/>
    <mergeCell ref="Q6:Q7"/>
    <mergeCell ref="R6:R7"/>
    <mergeCell ref="S6:S7"/>
    <mergeCell ref="E6:E7"/>
    <mergeCell ref="F6:F7"/>
    <mergeCell ref="G6:G7"/>
    <mergeCell ref="H6:H7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21"/>
  <sheetViews>
    <sheetView showZeros="0" workbookViewId="0">
      <pane ySplit="1" topLeftCell="A2" activePane="bottomLeft" state="frozen"/>
      <selection activeCell="D32" sqref="D32"/>
      <selection pane="bottomLeft" activeCell="A13" sqref="A13"/>
    </sheetView>
  </sheetViews>
  <sheetFormatPr defaultColWidth="8.88671875" defaultRowHeight="15" customHeight="1"/>
  <cols>
    <col min="1" max="1" width="21.5546875" customWidth="1"/>
    <col min="2" max="2" width="28.5546875" customWidth="1"/>
    <col min="3" max="15" width="17.109375" customWidth="1"/>
  </cols>
  <sheetData>
    <row r="1" spans="1:15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>
      <c r="A2" s="4"/>
      <c r="B2" s="4"/>
      <c r="C2" s="4"/>
      <c r="D2" s="4"/>
      <c r="E2" s="4"/>
      <c r="F2" s="4"/>
      <c r="G2" s="4"/>
      <c r="H2" s="4"/>
      <c r="I2" s="4"/>
      <c r="J2" s="16"/>
      <c r="K2" s="16"/>
      <c r="L2" s="16"/>
      <c r="M2" s="16"/>
      <c r="N2" s="16"/>
      <c r="O2" s="16" t="s">
        <v>57</v>
      </c>
    </row>
    <row r="3" spans="1:15" ht="37.5" customHeight="1">
      <c r="A3" s="66" t="s">
        <v>58</v>
      </c>
      <c r="B3" s="66"/>
      <c r="C3" s="66"/>
      <c r="D3" s="66"/>
      <c r="E3" s="66"/>
      <c r="F3" s="66"/>
      <c r="G3" s="66"/>
      <c r="H3" s="66"/>
      <c r="I3" s="66"/>
      <c r="J3" s="66"/>
      <c r="K3" s="77"/>
      <c r="L3" s="77"/>
      <c r="M3" s="77"/>
      <c r="N3" s="77"/>
      <c r="O3" s="77"/>
    </row>
    <row r="4" spans="1:15" ht="18.75" customHeight="1">
      <c r="A4" s="78" t="str">
        <f>"单位名称："&amp;"元江县澧江卫生院"</f>
        <v>单位名称：元江县澧江卫生院</v>
      </c>
      <c r="B4" s="78"/>
      <c r="C4" s="78"/>
      <c r="D4" s="78"/>
      <c r="E4" s="78"/>
      <c r="F4" s="78"/>
      <c r="G4" s="78"/>
      <c r="H4" s="78"/>
      <c r="I4" s="78"/>
      <c r="J4" s="16"/>
      <c r="K4" s="16"/>
      <c r="L4" s="16"/>
      <c r="M4" s="16"/>
      <c r="N4" s="16"/>
      <c r="O4" s="16" t="s">
        <v>29</v>
      </c>
    </row>
    <row r="5" spans="1:15" ht="18.75" customHeight="1">
      <c r="A5" s="75" t="s">
        <v>59</v>
      </c>
      <c r="B5" s="75" t="s">
        <v>60</v>
      </c>
      <c r="C5" s="76" t="s">
        <v>32</v>
      </c>
      <c r="D5" s="76" t="s">
        <v>35</v>
      </c>
      <c r="E5" s="76"/>
      <c r="F5" s="76"/>
      <c r="G5" s="75" t="s">
        <v>36</v>
      </c>
      <c r="H5" s="76" t="s">
        <v>37</v>
      </c>
      <c r="I5" s="75" t="s">
        <v>61</v>
      </c>
      <c r="J5" s="76" t="s">
        <v>62</v>
      </c>
      <c r="K5" s="76"/>
      <c r="L5" s="76"/>
      <c r="M5" s="76"/>
      <c r="N5" s="76"/>
      <c r="O5" s="76"/>
    </row>
    <row r="6" spans="1:15" ht="18.75" customHeight="1">
      <c r="A6" s="75"/>
      <c r="B6" s="75"/>
      <c r="C6" s="76"/>
      <c r="D6" s="23" t="s">
        <v>34</v>
      </c>
      <c r="E6" s="23" t="s">
        <v>63</v>
      </c>
      <c r="F6" s="23" t="s">
        <v>64</v>
      </c>
      <c r="G6" s="75"/>
      <c r="H6" s="76"/>
      <c r="I6" s="75"/>
      <c r="J6" s="23" t="s">
        <v>34</v>
      </c>
      <c r="K6" s="23" t="s">
        <v>65</v>
      </c>
      <c r="L6" s="21" t="s">
        <v>66</v>
      </c>
      <c r="M6" s="21" t="s">
        <v>67</v>
      </c>
      <c r="N6" s="21" t="s">
        <v>68</v>
      </c>
      <c r="O6" s="21" t="s">
        <v>69</v>
      </c>
    </row>
    <row r="7" spans="1:15" ht="18.75" customHeight="1">
      <c r="A7" s="21" t="s">
        <v>46</v>
      </c>
      <c r="B7" s="21" t="s">
        <v>47</v>
      </c>
      <c r="C7" s="21" t="s">
        <v>48</v>
      </c>
      <c r="D7" s="21" t="s">
        <v>49</v>
      </c>
      <c r="E7" s="21" t="s">
        <v>50</v>
      </c>
      <c r="F7" s="21" t="s">
        <v>51</v>
      </c>
      <c r="G7" s="21" t="s">
        <v>52</v>
      </c>
      <c r="H7" s="21" t="s">
        <v>53</v>
      </c>
      <c r="I7" s="21" t="s">
        <v>54</v>
      </c>
      <c r="J7" s="21" t="s">
        <v>70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</row>
    <row r="8" spans="1:15" ht="20.25" customHeight="1">
      <c r="A8" s="22" t="s">
        <v>71</v>
      </c>
      <c r="B8" s="22" t="s">
        <v>72</v>
      </c>
      <c r="C8" s="1">
        <v>707141.92</v>
      </c>
      <c r="D8" s="1">
        <v>707141.92</v>
      </c>
      <c r="E8" s="1">
        <v>707141.92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25" customHeight="1">
      <c r="A9" s="24" t="s">
        <v>73</v>
      </c>
      <c r="B9" s="24" t="s">
        <v>74</v>
      </c>
      <c r="C9" s="1">
        <v>707141.92</v>
      </c>
      <c r="D9" s="1">
        <v>707141.92</v>
      </c>
      <c r="E9" s="1">
        <v>707141.92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25" customHeight="1">
      <c r="A10" s="25" t="s">
        <v>75</v>
      </c>
      <c r="B10" s="25" t="s">
        <v>76</v>
      </c>
      <c r="C10" s="1">
        <v>72600</v>
      </c>
      <c r="D10" s="1">
        <v>72600</v>
      </c>
      <c r="E10" s="1">
        <v>72600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0.25" customHeight="1">
      <c r="A11" s="25" t="s">
        <v>77</v>
      </c>
      <c r="B11" s="25" t="s">
        <v>78</v>
      </c>
      <c r="C11" s="1">
        <v>634541.92000000004</v>
      </c>
      <c r="D11" s="1">
        <v>634541.92000000004</v>
      </c>
      <c r="E11" s="1">
        <v>634541.92000000004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25" customHeight="1">
      <c r="A12" s="22" t="s">
        <v>79</v>
      </c>
      <c r="B12" s="22" t="s">
        <v>80</v>
      </c>
      <c r="C12" s="1">
        <v>17423060.27</v>
      </c>
      <c r="D12" s="1">
        <v>4826160.2699999996</v>
      </c>
      <c r="E12" s="1">
        <v>4826160.2699999996</v>
      </c>
      <c r="F12" s="1"/>
      <c r="G12" s="1"/>
      <c r="H12" s="1"/>
      <c r="I12" s="1"/>
      <c r="J12" s="1">
        <v>12596900</v>
      </c>
      <c r="K12" s="1">
        <v>12596900</v>
      </c>
      <c r="L12" s="1"/>
      <c r="M12" s="1"/>
      <c r="N12" s="1"/>
      <c r="O12" s="1"/>
    </row>
    <row r="13" spans="1:15" ht="20.25" customHeight="1">
      <c r="A13" s="24" t="s">
        <v>81</v>
      </c>
      <c r="B13" s="24" t="s">
        <v>82</v>
      </c>
      <c r="C13" s="1">
        <v>17056765.210000001</v>
      </c>
      <c r="D13" s="1">
        <v>4459865.21</v>
      </c>
      <c r="E13" s="1">
        <v>4459865.21</v>
      </c>
      <c r="F13" s="1"/>
      <c r="G13" s="1"/>
      <c r="H13" s="1"/>
      <c r="I13" s="1"/>
      <c r="J13" s="1">
        <v>12596900</v>
      </c>
      <c r="K13" s="1">
        <v>12596900</v>
      </c>
      <c r="L13" s="1"/>
      <c r="M13" s="1"/>
      <c r="N13" s="1"/>
      <c r="O13" s="1"/>
    </row>
    <row r="14" spans="1:15" ht="20.25" customHeight="1">
      <c r="A14" s="25" t="s">
        <v>83</v>
      </c>
      <c r="B14" s="25" t="s">
        <v>84</v>
      </c>
      <c r="C14" s="1">
        <v>17056765.210000001</v>
      </c>
      <c r="D14" s="1">
        <v>4459865.21</v>
      </c>
      <c r="E14" s="1">
        <v>4459865.21</v>
      </c>
      <c r="F14" s="1"/>
      <c r="G14" s="1"/>
      <c r="H14" s="1"/>
      <c r="I14" s="1"/>
      <c r="J14" s="1">
        <v>12596900</v>
      </c>
      <c r="K14" s="1">
        <v>12596900</v>
      </c>
      <c r="L14" s="1"/>
      <c r="M14" s="1"/>
      <c r="N14" s="1"/>
      <c r="O14" s="1"/>
    </row>
    <row r="15" spans="1:15" ht="20.25" customHeight="1">
      <c r="A15" s="24" t="s">
        <v>85</v>
      </c>
      <c r="B15" s="24" t="s">
        <v>86</v>
      </c>
      <c r="C15" s="1">
        <v>366295.06</v>
      </c>
      <c r="D15" s="1">
        <v>366295.06</v>
      </c>
      <c r="E15" s="1">
        <v>366295.06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0.25" customHeight="1">
      <c r="A16" s="25" t="s">
        <v>87</v>
      </c>
      <c r="B16" s="25" t="s">
        <v>88</v>
      </c>
      <c r="C16" s="1">
        <v>329168.62</v>
      </c>
      <c r="D16" s="1">
        <v>329168.62</v>
      </c>
      <c r="E16" s="1">
        <v>329168.62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0.25" customHeight="1">
      <c r="A17" s="25" t="s">
        <v>89</v>
      </c>
      <c r="B17" s="25" t="s">
        <v>90</v>
      </c>
      <c r="C17" s="1">
        <v>37126.44</v>
      </c>
      <c r="D17" s="1">
        <v>37126.44</v>
      </c>
      <c r="E17" s="1">
        <v>37126.44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0.25" customHeight="1">
      <c r="A18" s="22" t="s">
        <v>91</v>
      </c>
      <c r="B18" s="22" t="s">
        <v>92</v>
      </c>
      <c r="C18" s="1">
        <v>521004</v>
      </c>
      <c r="D18" s="1">
        <v>521004</v>
      </c>
      <c r="E18" s="1">
        <v>521004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0.25" customHeight="1">
      <c r="A19" s="24" t="s">
        <v>93</v>
      </c>
      <c r="B19" s="24" t="s">
        <v>94</v>
      </c>
      <c r="C19" s="1">
        <v>521004</v>
      </c>
      <c r="D19" s="1">
        <v>521004</v>
      </c>
      <c r="E19" s="1">
        <v>521004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0.25" customHeight="1">
      <c r="A20" s="25" t="s">
        <v>95</v>
      </c>
      <c r="B20" s="25" t="s">
        <v>96</v>
      </c>
      <c r="C20" s="1">
        <v>521004</v>
      </c>
      <c r="D20" s="1">
        <v>521004</v>
      </c>
      <c r="E20" s="1">
        <v>521004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0.25" customHeight="1">
      <c r="A21" s="74" t="s">
        <v>97</v>
      </c>
      <c r="B21" s="74"/>
      <c r="C21" s="1">
        <v>18651206.190000001</v>
      </c>
      <c r="D21" s="1">
        <v>6054306.1900000004</v>
      </c>
      <c r="E21" s="1">
        <v>6054306.1900000004</v>
      </c>
      <c r="F21" s="1"/>
      <c r="G21" s="1"/>
      <c r="H21" s="1"/>
      <c r="I21" s="1"/>
      <c r="J21" s="1">
        <v>12596900</v>
      </c>
      <c r="K21" s="1">
        <v>12596900</v>
      </c>
      <c r="L21" s="1"/>
      <c r="M21" s="1"/>
      <c r="N21" s="1"/>
      <c r="O21" s="1"/>
    </row>
  </sheetData>
  <mergeCells count="11">
    <mergeCell ref="A21:B21"/>
    <mergeCell ref="J5:O5"/>
    <mergeCell ref="A3:O3"/>
    <mergeCell ref="A4:I4"/>
    <mergeCell ref="A5:A6"/>
    <mergeCell ref="B5:B6"/>
    <mergeCell ref="C5:C6"/>
    <mergeCell ref="D5:F5"/>
    <mergeCell ref="G5:G6"/>
    <mergeCell ref="H5:H6"/>
    <mergeCell ref="I5:I6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17"/>
  <sheetViews>
    <sheetView showZeros="0" workbookViewId="0">
      <pane ySplit="1" topLeftCell="A2" activePane="bottomLeft" state="frozen"/>
      <selection activeCell="D32" sqref="D32"/>
      <selection pane="bottomLeft" activeCell="B14" sqref="B14"/>
    </sheetView>
  </sheetViews>
  <sheetFormatPr defaultColWidth="8.88671875" defaultRowHeight="15" customHeight="1"/>
  <cols>
    <col min="1" max="4" width="35.6640625" customWidth="1"/>
  </cols>
  <sheetData>
    <row r="1" spans="1:4" ht="15" customHeight="1">
      <c r="A1" s="3"/>
      <c r="B1" s="3"/>
      <c r="C1" s="3"/>
      <c r="D1" s="3"/>
    </row>
    <row r="2" spans="1:4" ht="18.75" customHeight="1">
      <c r="A2" s="4"/>
      <c r="B2" s="4"/>
      <c r="C2" s="4"/>
      <c r="D2" s="5" t="s">
        <v>98</v>
      </c>
    </row>
    <row r="3" spans="1:4" ht="45" customHeight="1">
      <c r="A3" s="66" t="s">
        <v>99</v>
      </c>
      <c r="B3" s="66"/>
      <c r="C3" s="66"/>
      <c r="D3" s="66"/>
    </row>
    <row r="4" spans="1:4" ht="18.75" customHeight="1">
      <c r="A4" s="67" t="str">
        <f>"单位名称："&amp;"元江县澧江卫生院"</f>
        <v>单位名称：元江县澧江卫生院</v>
      </c>
      <c r="B4" s="67"/>
      <c r="C4" s="6"/>
      <c r="D4" s="5" t="s">
        <v>2</v>
      </c>
    </row>
    <row r="5" spans="1:4" ht="22.5" customHeight="1">
      <c r="A5" s="68" t="s">
        <v>3</v>
      </c>
      <c r="B5" s="68"/>
      <c r="C5" s="68" t="s">
        <v>4</v>
      </c>
      <c r="D5" s="68"/>
    </row>
    <row r="6" spans="1:4" ht="18.75" customHeight="1">
      <c r="A6" s="68" t="s">
        <v>5</v>
      </c>
      <c r="B6" s="68" t="s">
        <v>6</v>
      </c>
      <c r="C6" s="68" t="s">
        <v>100</v>
      </c>
      <c r="D6" s="68" t="s">
        <v>6</v>
      </c>
    </row>
    <row r="7" spans="1:4" ht="18.75" customHeight="1">
      <c r="A7" s="68"/>
      <c r="B7" s="68"/>
      <c r="C7" s="68"/>
      <c r="D7" s="68"/>
    </row>
    <row r="8" spans="1:4" ht="22.5" customHeight="1">
      <c r="A8" s="8" t="s">
        <v>101</v>
      </c>
      <c r="B8" s="1">
        <v>6054306.1900000004</v>
      </c>
      <c r="C8" s="8" t="s">
        <v>102</v>
      </c>
      <c r="D8" s="1">
        <v>6054306.1900000004</v>
      </c>
    </row>
    <row r="9" spans="1:4" ht="22.5" customHeight="1">
      <c r="A9" s="8" t="s">
        <v>103</v>
      </c>
      <c r="B9" s="1">
        <v>6054306.1900000004</v>
      </c>
      <c r="C9" s="8" t="str">
        <f>"（"&amp;"一"&amp;"）"&amp;"社会保障和就业支出"</f>
        <v>（一）社会保障和就业支出</v>
      </c>
      <c r="D9" s="1">
        <v>707141.92</v>
      </c>
    </row>
    <row r="10" spans="1:4" ht="22.5" customHeight="1">
      <c r="A10" s="8" t="s">
        <v>104</v>
      </c>
      <c r="B10" s="1"/>
      <c r="C10" s="8" t="str">
        <f>"（"&amp;"二"&amp;"）"&amp;"卫生健康支出"</f>
        <v>（二）卫生健康支出</v>
      </c>
      <c r="D10" s="1">
        <v>4826160.2699999996</v>
      </c>
    </row>
    <row r="11" spans="1:4" ht="22.5" customHeight="1">
      <c r="A11" s="8" t="s">
        <v>105</v>
      </c>
      <c r="B11" s="1"/>
      <c r="C11" s="8" t="str">
        <f>"（"&amp;"三"&amp;"）"&amp;"住房保障支出"</f>
        <v>（三）住房保障支出</v>
      </c>
      <c r="D11" s="1">
        <v>521004</v>
      </c>
    </row>
    <row r="12" spans="1:4" ht="22.5" customHeight="1">
      <c r="A12" s="8" t="s">
        <v>106</v>
      </c>
      <c r="B12" s="1"/>
      <c r="C12" s="8"/>
      <c r="D12" s="1"/>
    </row>
    <row r="13" spans="1:4" ht="22.5" customHeight="1">
      <c r="A13" s="8" t="s">
        <v>103</v>
      </c>
      <c r="B13" s="1"/>
      <c r="C13" s="8"/>
      <c r="D13" s="1"/>
    </row>
    <row r="14" spans="1:4" ht="22.5" customHeight="1">
      <c r="A14" s="8" t="s">
        <v>104</v>
      </c>
      <c r="B14" s="1"/>
      <c r="C14" s="8"/>
      <c r="D14" s="1"/>
    </row>
    <row r="15" spans="1:4" ht="22.5" customHeight="1">
      <c r="A15" s="8" t="s">
        <v>105</v>
      </c>
      <c r="B15" s="1"/>
      <c r="C15" s="8"/>
      <c r="D15" s="1"/>
    </row>
    <row r="16" spans="1:4" ht="22.5" customHeight="1">
      <c r="A16" s="10"/>
      <c r="B16" s="1"/>
      <c r="C16" s="8" t="s">
        <v>107</v>
      </c>
      <c r="D16" s="1"/>
    </row>
    <row r="17" spans="1:4" ht="22.5" customHeight="1">
      <c r="A17" s="12" t="s">
        <v>108</v>
      </c>
      <c r="B17" s="13">
        <v>6054306.1900000004</v>
      </c>
      <c r="C17" s="11" t="s">
        <v>109</v>
      </c>
      <c r="D17" s="13">
        <v>6054306.1900000004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21"/>
  <sheetViews>
    <sheetView showZeros="0" workbookViewId="0">
      <pane ySplit="1" topLeftCell="A11" activePane="bottomLeft" state="frozen"/>
      <selection activeCell="D32" sqref="D32"/>
      <selection pane="bottomLeft" activeCell="C23" sqref="C23"/>
    </sheetView>
  </sheetViews>
  <sheetFormatPr defaultColWidth="8.88671875" defaultRowHeight="15" customHeight="1"/>
  <cols>
    <col min="1" max="1" width="21.44140625" customWidth="1"/>
    <col min="2" max="2" width="28.5546875" customWidth="1"/>
    <col min="3" max="7" width="21.44140625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8.75" customHeight="1">
      <c r="A2" s="4"/>
      <c r="B2" s="4"/>
      <c r="C2" s="4"/>
      <c r="D2" s="4"/>
      <c r="E2" s="4"/>
      <c r="F2" s="4"/>
      <c r="G2" s="26" t="s">
        <v>110</v>
      </c>
    </row>
    <row r="3" spans="1:7" ht="37.5" customHeight="1">
      <c r="A3" s="66" t="s">
        <v>111</v>
      </c>
      <c r="B3" s="66"/>
      <c r="C3" s="66"/>
      <c r="D3" s="66"/>
      <c r="E3" s="66"/>
      <c r="F3" s="66"/>
      <c r="G3" s="66"/>
    </row>
    <row r="4" spans="1:7" ht="18.75" customHeight="1">
      <c r="A4" s="78" t="str">
        <f>"单位名称："&amp;"元江县澧江卫生院"</f>
        <v>单位名称：元江县澧江卫生院</v>
      </c>
      <c r="B4" s="78"/>
      <c r="C4" s="78"/>
      <c r="D4" s="27"/>
      <c r="E4" s="27"/>
      <c r="F4" s="27"/>
      <c r="G4" s="28" t="s">
        <v>29</v>
      </c>
    </row>
    <row r="5" spans="1:7" ht="18.75" customHeight="1">
      <c r="A5" s="75" t="s">
        <v>112</v>
      </c>
      <c r="B5" s="75" t="s">
        <v>60</v>
      </c>
      <c r="C5" s="76" t="s">
        <v>32</v>
      </c>
      <c r="D5" s="76" t="s">
        <v>63</v>
      </c>
      <c r="E5" s="76"/>
      <c r="F5" s="76"/>
      <c r="G5" s="75" t="s">
        <v>64</v>
      </c>
    </row>
    <row r="6" spans="1:7" ht="18.75" customHeight="1">
      <c r="A6" s="18" t="s">
        <v>59</v>
      </c>
      <c r="B6" s="18" t="s">
        <v>60</v>
      </c>
      <c r="C6" s="76"/>
      <c r="D6" s="23" t="s">
        <v>34</v>
      </c>
      <c r="E6" s="23" t="s">
        <v>113</v>
      </c>
      <c r="F6" s="23" t="s">
        <v>114</v>
      </c>
      <c r="G6" s="75"/>
    </row>
    <row r="7" spans="1:7" ht="18.75" customHeight="1">
      <c r="A7" s="21" t="s">
        <v>46</v>
      </c>
      <c r="B7" s="21" t="s">
        <v>47</v>
      </c>
      <c r="C7" s="21" t="s">
        <v>48</v>
      </c>
      <c r="D7" s="21" t="s">
        <v>49</v>
      </c>
      <c r="E7" s="21" t="s">
        <v>50</v>
      </c>
      <c r="F7" s="21" t="s">
        <v>51</v>
      </c>
      <c r="G7" s="21" t="s">
        <v>52</v>
      </c>
    </row>
    <row r="8" spans="1:7" ht="20.25" customHeight="1">
      <c r="A8" s="22" t="s">
        <v>71</v>
      </c>
      <c r="B8" s="22" t="s">
        <v>72</v>
      </c>
      <c r="C8" s="1">
        <v>707141.92</v>
      </c>
      <c r="D8" s="1">
        <v>707141.92</v>
      </c>
      <c r="E8" s="1">
        <v>700541.92</v>
      </c>
      <c r="F8" s="1">
        <v>6600</v>
      </c>
      <c r="G8" s="1"/>
    </row>
    <row r="9" spans="1:7" ht="20.25" customHeight="1">
      <c r="A9" s="24" t="s">
        <v>73</v>
      </c>
      <c r="B9" s="24" t="s">
        <v>74</v>
      </c>
      <c r="C9" s="1">
        <v>707141.92</v>
      </c>
      <c r="D9" s="1">
        <v>707141.92</v>
      </c>
      <c r="E9" s="1">
        <v>700541.92</v>
      </c>
      <c r="F9" s="1">
        <v>6600</v>
      </c>
      <c r="G9" s="1"/>
    </row>
    <row r="10" spans="1:7" ht="20.25" customHeight="1">
      <c r="A10" s="25" t="s">
        <v>75</v>
      </c>
      <c r="B10" s="25" t="s">
        <v>76</v>
      </c>
      <c r="C10" s="1">
        <v>72600</v>
      </c>
      <c r="D10" s="1">
        <v>72600</v>
      </c>
      <c r="E10" s="1">
        <v>66000</v>
      </c>
      <c r="F10" s="1">
        <v>6600</v>
      </c>
      <c r="G10" s="1"/>
    </row>
    <row r="11" spans="1:7" ht="20.25" customHeight="1">
      <c r="A11" s="25" t="s">
        <v>77</v>
      </c>
      <c r="B11" s="25" t="s">
        <v>78</v>
      </c>
      <c r="C11" s="1">
        <v>634541.92000000004</v>
      </c>
      <c r="D11" s="1">
        <v>634541.92000000004</v>
      </c>
      <c r="E11" s="1">
        <v>634541.92000000004</v>
      </c>
      <c r="F11" s="1"/>
      <c r="G11" s="1"/>
    </row>
    <row r="12" spans="1:7" ht="20.25" customHeight="1">
      <c r="A12" s="22" t="s">
        <v>79</v>
      </c>
      <c r="B12" s="22" t="s">
        <v>80</v>
      </c>
      <c r="C12" s="1">
        <v>4826160.2699999996</v>
      </c>
      <c r="D12" s="1">
        <v>4826160.2699999996</v>
      </c>
      <c r="E12" s="1">
        <v>4826160.2699999996</v>
      </c>
      <c r="F12" s="1"/>
      <c r="G12" s="1"/>
    </row>
    <row r="13" spans="1:7" ht="20.25" customHeight="1">
      <c r="A13" s="24" t="s">
        <v>81</v>
      </c>
      <c r="B13" s="24" t="s">
        <v>82</v>
      </c>
      <c r="C13" s="1">
        <v>4459865.21</v>
      </c>
      <c r="D13" s="1">
        <v>4459865.21</v>
      </c>
      <c r="E13" s="1">
        <v>4459865.21</v>
      </c>
      <c r="F13" s="1"/>
      <c r="G13" s="1"/>
    </row>
    <row r="14" spans="1:7" ht="20.25" customHeight="1">
      <c r="A14" s="25" t="s">
        <v>83</v>
      </c>
      <c r="B14" s="25" t="s">
        <v>84</v>
      </c>
      <c r="C14" s="1">
        <v>4459865.21</v>
      </c>
      <c r="D14" s="1">
        <v>4459865.21</v>
      </c>
      <c r="E14" s="1">
        <v>4459865.21</v>
      </c>
      <c r="F14" s="1"/>
      <c r="G14" s="1"/>
    </row>
    <row r="15" spans="1:7" ht="20.25" customHeight="1">
      <c r="A15" s="24" t="s">
        <v>85</v>
      </c>
      <c r="B15" s="24" t="s">
        <v>86</v>
      </c>
      <c r="C15" s="1">
        <v>366295.06</v>
      </c>
      <c r="D15" s="1">
        <v>366295.06</v>
      </c>
      <c r="E15" s="1">
        <v>366295.06</v>
      </c>
      <c r="F15" s="1"/>
      <c r="G15" s="1"/>
    </row>
    <row r="16" spans="1:7" ht="20.25" customHeight="1">
      <c r="A16" s="25" t="s">
        <v>87</v>
      </c>
      <c r="B16" s="25" t="s">
        <v>88</v>
      </c>
      <c r="C16" s="1">
        <v>329168.62</v>
      </c>
      <c r="D16" s="1">
        <v>329168.62</v>
      </c>
      <c r="E16" s="1">
        <v>329168.62</v>
      </c>
      <c r="F16" s="1"/>
      <c r="G16" s="1"/>
    </row>
    <row r="17" spans="1:7" ht="20.25" customHeight="1">
      <c r="A17" s="25" t="s">
        <v>89</v>
      </c>
      <c r="B17" s="25" t="s">
        <v>90</v>
      </c>
      <c r="C17" s="1">
        <v>37126.44</v>
      </c>
      <c r="D17" s="1">
        <v>37126.44</v>
      </c>
      <c r="E17" s="1">
        <v>37126.44</v>
      </c>
      <c r="F17" s="1"/>
      <c r="G17" s="1"/>
    </row>
    <row r="18" spans="1:7" ht="20.25" customHeight="1">
      <c r="A18" s="22" t="s">
        <v>91</v>
      </c>
      <c r="B18" s="22" t="s">
        <v>92</v>
      </c>
      <c r="C18" s="1">
        <v>521004</v>
      </c>
      <c r="D18" s="1">
        <v>521004</v>
      </c>
      <c r="E18" s="1">
        <v>521004</v>
      </c>
      <c r="F18" s="1"/>
      <c r="G18" s="1"/>
    </row>
    <row r="19" spans="1:7" ht="20.25" customHeight="1">
      <c r="A19" s="24" t="s">
        <v>93</v>
      </c>
      <c r="B19" s="24" t="s">
        <v>94</v>
      </c>
      <c r="C19" s="1">
        <v>521004</v>
      </c>
      <c r="D19" s="1">
        <v>521004</v>
      </c>
      <c r="E19" s="1">
        <v>521004</v>
      </c>
      <c r="F19" s="1"/>
      <c r="G19" s="1"/>
    </row>
    <row r="20" spans="1:7" ht="20.25" customHeight="1">
      <c r="A20" s="25" t="s">
        <v>95</v>
      </c>
      <c r="B20" s="25" t="s">
        <v>96</v>
      </c>
      <c r="C20" s="1">
        <v>521004</v>
      </c>
      <c r="D20" s="1">
        <v>521004</v>
      </c>
      <c r="E20" s="1">
        <v>521004</v>
      </c>
      <c r="F20" s="1"/>
      <c r="G20" s="1"/>
    </row>
    <row r="21" spans="1:7" ht="20.25" customHeight="1">
      <c r="A21" s="74" t="s">
        <v>97</v>
      </c>
      <c r="B21" s="74"/>
      <c r="C21" s="9">
        <v>6054306.1900000004</v>
      </c>
      <c r="D21" s="9">
        <v>6054306.1900000004</v>
      </c>
      <c r="E21" s="9">
        <v>6047706.1900000004</v>
      </c>
      <c r="F21" s="9">
        <v>6600</v>
      </c>
      <c r="G21" s="9"/>
    </row>
  </sheetData>
  <mergeCells count="7">
    <mergeCell ref="A3:G3"/>
    <mergeCell ref="C5:C6"/>
    <mergeCell ref="D5:F5"/>
    <mergeCell ref="G5:G6"/>
    <mergeCell ref="A21:B21"/>
    <mergeCell ref="A5:B5"/>
    <mergeCell ref="A4:C4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10"/>
  <sheetViews>
    <sheetView showZeros="0" workbookViewId="0">
      <pane ySplit="1" topLeftCell="A2" activePane="bottomLeft" state="frozen"/>
      <selection activeCell="D32" sqref="D32"/>
      <selection pane="bottomLeft" activeCell="C17" sqref="C17"/>
    </sheetView>
  </sheetViews>
  <sheetFormatPr defaultRowHeight="15" customHeight="1"/>
  <cols>
    <col min="1" max="6" width="28.5546875" customWidth="1"/>
  </cols>
  <sheetData>
    <row r="1" spans="1:6" ht="15" customHeight="1">
      <c r="A1" s="3"/>
      <c r="B1" s="3"/>
      <c r="C1" s="3"/>
      <c r="D1" s="3"/>
      <c r="E1" s="3"/>
      <c r="F1" s="3"/>
    </row>
    <row r="2" spans="1:6" ht="18.75" customHeight="1">
      <c r="A2" s="29"/>
      <c r="B2" s="29"/>
      <c r="C2" s="30"/>
      <c r="D2" s="4"/>
      <c r="E2" s="4"/>
      <c r="F2" s="31" t="s">
        <v>115</v>
      </c>
    </row>
    <row r="3" spans="1:6" ht="41.25" customHeight="1">
      <c r="A3" s="79" t="s">
        <v>116</v>
      </c>
      <c r="B3" s="79"/>
      <c r="C3" s="79"/>
      <c r="D3" s="79"/>
      <c r="E3" s="79"/>
      <c r="F3" s="79"/>
    </row>
    <row r="4" spans="1:6" ht="18.75" customHeight="1">
      <c r="A4" s="67" t="str">
        <f>"单位名称："&amp;"元江县澧江卫生院"</f>
        <v>单位名称：元江县澧江卫生院</v>
      </c>
      <c r="B4" s="67"/>
      <c r="C4" s="67"/>
      <c r="D4" s="32"/>
      <c r="E4" s="4"/>
      <c r="F4" s="31" t="s">
        <v>29</v>
      </c>
    </row>
    <row r="5" spans="1:6" ht="18.75" customHeight="1">
      <c r="A5" s="75" t="s">
        <v>117</v>
      </c>
      <c r="B5" s="76" t="s">
        <v>118</v>
      </c>
      <c r="C5" s="76" t="s">
        <v>119</v>
      </c>
      <c r="D5" s="76"/>
      <c r="E5" s="76"/>
      <c r="F5" s="76" t="s">
        <v>120</v>
      </c>
    </row>
    <row r="6" spans="1:6" ht="18.75" customHeight="1">
      <c r="A6" s="75"/>
      <c r="B6" s="76"/>
      <c r="C6" s="23" t="s">
        <v>34</v>
      </c>
      <c r="D6" s="23" t="s">
        <v>121</v>
      </c>
      <c r="E6" s="23" t="s">
        <v>122</v>
      </c>
      <c r="F6" s="76"/>
    </row>
    <row r="7" spans="1:6" ht="18.75" customHeight="1">
      <c r="A7" s="33">
        <v>1</v>
      </c>
      <c r="B7" s="34">
        <v>2</v>
      </c>
      <c r="C7" s="33">
        <v>3</v>
      </c>
      <c r="D7" s="33">
        <v>4</v>
      </c>
      <c r="E7" s="33">
        <v>5</v>
      </c>
      <c r="F7" s="33">
        <v>6</v>
      </c>
    </row>
    <row r="8" spans="1:6" ht="20.25" customHeight="1">
      <c r="A8" s="1"/>
      <c r="B8" s="1"/>
      <c r="C8" s="1"/>
      <c r="D8" s="1"/>
      <c r="E8" s="1"/>
      <c r="F8" s="1"/>
    </row>
    <row r="10" spans="1:6" ht="15" customHeight="1">
      <c r="A10" s="58" t="s">
        <v>355</v>
      </c>
    </row>
  </sheetData>
  <mergeCells count="6">
    <mergeCell ref="A3:F3"/>
    <mergeCell ref="A5:A6"/>
    <mergeCell ref="B5:B6"/>
    <mergeCell ref="C5:E5"/>
    <mergeCell ref="F5:F6"/>
    <mergeCell ref="A4:C4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44"/>
  <sheetViews>
    <sheetView showZeros="0" topLeftCell="E1" workbookViewId="0">
      <pane ySplit="1" topLeftCell="A23" activePane="bottomLeft" state="frozen"/>
      <selection activeCell="D32" sqref="D32"/>
      <selection pane="bottomLeft" activeCell="D32" sqref="D32"/>
    </sheetView>
  </sheetViews>
  <sheetFormatPr defaultColWidth="8.88671875" defaultRowHeight="15" customHeight="1"/>
  <cols>
    <col min="1" max="7" width="28.5546875" customWidth="1"/>
    <col min="8" max="23" width="14.33203125" customWidth="1"/>
  </cols>
  <sheetData>
    <row r="1" spans="1:23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 t="s">
        <v>123</v>
      </c>
    </row>
    <row r="3" spans="1:23" ht="45" customHeight="1">
      <c r="A3" s="66" t="s">
        <v>124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8.75" customHeight="1">
      <c r="A4" s="67" t="str">
        <f>"单位名称："&amp;"元江县澧江卫生院"</f>
        <v>单位名称：元江县澧江卫生院</v>
      </c>
      <c r="B4" s="67"/>
      <c r="C4" s="67"/>
      <c r="D4" s="67"/>
      <c r="E4" s="67"/>
      <c r="F4" s="67"/>
      <c r="G4" s="67"/>
      <c r="H4" s="17"/>
      <c r="I4" s="17"/>
      <c r="J4" s="17"/>
      <c r="K4" s="1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29</v>
      </c>
    </row>
    <row r="5" spans="1:23" ht="18.75" customHeight="1">
      <c r="A5" s="80" t="s">
        <v>125</v>
      </c>
      <c r="B5" s="80" t="s">
        <v>126</v>
      </c>
      <c r="C5" s="80" t="s">
        <v>127</v>
      </c>
      <c r="D5" s="80" t="s">
        <v>128</v>
      </c>
      <c r="E5" s="80" t="s">
        <v>129</v>
      </c>
      <c r="F5" s="80" t="s">
        <v>130</v>
      </c>
      <c r="G5" s="80" t="s">
        <v>131</v>
      </c>
      <c r="H5" s="81" t="s">
        <v>32</v>
      </c>
      <c r="I5" s="81" t="s">
        <v>132</v>
      </c>
      <c r="J5" s="80"/>
      <c r="K5" s="80"/>
      <c r="L5" s="80"/>
      <c r="M5" s="80"/>
      <c r="N5" s="80" t="s">
        <v>133</v>
      </c>
      <c r="O5" s="80"/>
      <c r="P5" s="80"/>
      <c r="Q5" s="80" t="s">
        <v>38</v>
      </c>
      <c r="R5" s="80" t="s">
        <v>62</v>
      </c>
      <c r="S5" s="80"/>
      <c r="T5" s="80"/>
      <c r="U5" s="80"/>
      <c r="V5" s="80"/>
      <c r="W5" s="80"/>
    </row>
    <row r="6" spans="1:23" ht="18.75" customHeight="1">
      <c r="A6" s="80"/>
      <c r="B6" s="80"/>
      <c r="C6" s="80"/>
      <c r="D6" s="80"/>
      <c r="E6" s="80"/>
      <c r="F6" s="80"/>
      <c r="G6" s="80"/>
      <c r="H6" s="81" t="s">
        <v>134</v>
      </c>
      <c r="I6" s="81" t="s">
        <v>135</v>
      </c>
      <c r="J6" s="80" t="s">
        <v>36</v>
      </c>
      <c r="K6" s="80" t="s">
        <v>37</v>
      </c>
      <c r="L6" s="80"/>
      <c r="M6" s="80"/>
      <c r="N6" s="80" t="s">
        <v>133</v>
      </c>
      <c r="O6" s="80" t="s">
        <v>36</v>
      </c>
      <c r="P6" s="80" t="s">
        <v>37</v>
      </c>
      <c r="Q6" s="80" t="s">
        <v>38</v>
      </c>
      <c r="R6" s="80" t="s">
        <v>62</v>
      </c>
      <c r="S6" s="80" t="s">
        <v>41</v>
      </c>
      <c r="T6" s="80" t="s">
        <v>42</v>
      </c>
      <c r="U6" s="80" t="s">
        <v>43</v>
      </c>
      <c r="V6" s="80" t="s">
        <v>44</v>
      </c>
      <c r="W6" s="80" t="s">
        <v>45</v>
      </c>
    </row>
    <row r="7" spans="1:23" ht="18.75" customHeight="1">
      <c r="A7" s="80"/>
      <c r="B7" s="80"/>
      <c r="C7" s="80"/>
      <c r="D7" s="80"/>
      <c r="E7" s="80"/>
      <c r="F7" s="80"/>
      <c r="G7" s="80"/>
      <c r="H7" s="81"/>
      <c r="I7" s="81" t="s">
        <v>136</v>
      </c>
      <c r="J7" s="80" t="s">
        <v>137</v>
      </c>
      <c r="K7" s="80" t="s">
        <v>138</v>
      </c>
      <c r="L7" s="80" t="s">
        <v>139</v>
      </c>
      <c r="M7" s="80" t="s">
        <v>140</v>
      </c>
      <c r="N7" s="80" t="s">
        <v>35</v>
      </c>
      <c r="O7" s="80" t="s">
        <v>36</v>
      </c>
      <c r="P7" s="80" t="s">
        <v>37</v>
      </c>
      <c r="Q7" s="80"/>
      <c r="R7" s="80" t="s">
        <v>34</v>
      </c>
      <c r="S7" s="80" t="s">
        <v>41</v>
      </c>
      <c r="T7" s="80" t="s">
        <v>42</v>
      </c>
      <c r="U7" s="80" t="s">
        <v>43</v>
      </c>
      <c r="V7" s="80" t="s">
        <v>44</v>
      </c>
      <c r="W7" s="80" t="s">
        <v>45</v>
      </c>
    </row>
    <row r="8" spans="1:23" ht="22.65" customHeight="1">
      <c r="A8" s="80"/>
      <c r="B8" s="80"/>
      <c r="C8" s="80"/>
      <c r="D8" s="80"/>
      <c r="E8" s="80"/>
      <c r="F8" s="80"/>
      <c r="G8" s="80"/>
      <c r="H8" s="81"/>
      <c r="I8" s="81" t="s">
        <v>34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ht="18.75" customHeight="1">
      <c r="A9" s="35" t="s">
        <v>46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</row>
    <row r="10" spans="1:23" ht="18.75" customHeight="1">
      <c r="A10" s="36" t="s">
        <v>56</v>
      </c>
      <c r="B10" s="36" t="s">
        <v>141</v>
      </c>
      <c r="C10" s="37" t="s">
        <v>142</v>
      </c>
      <c r="D10" s="36" t="s">
        <v>83</v>
      </c>
      <c r="E10" s="36" t="s">
        <v>84</v>
      </c>
      <c r="F10" s="36" t="s">
        <v>143</v>
      </c>
      <c r="G10" s="36" t="s">
        <v>144</v>
      </c>
      <c r="H10" s="1">
        <v>1577460</v>
      </c>
      <c r="I10" s="1">
        <v>1577460</v>
      </c>
      <c r="J10" s="1"/>
      <c r="K10" s="1"/>
      <c r="L10" s="1">
        <v>1577460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75" customHeight="1">
      <c r="A11" s="36" t="s">
        <v>56</v>
      </c>
      <c r="B11" s="36" t="s">
        <v>141</v>
      </c>
      <c r="C11" s="37" t="s">
        <v>142</v>
      </c>
      <c r="D11" s="36" t="s">
        <v>83</v>
      </c>
      <c r="E11" s="36" t="s">
        <v>84</v>
      </c>
      <c r="F11" s="36" t="s">
        <v>145</v>
      </c>
      <c r="G11" s="36" t="s">
        <v>146</v>
      </c>
      <c r="H11" s="1">
        <v>228000</v>
      </c>
      <c r="I11" s="1">
        <v>228000</v>
      </c>
      <c r="J11" s="1"/>
      <c r="K11" s="1"/>
      <c r="L11" s="1">
        <v>228000</v>
      </c>
      <c r="M11" s="1"/>
      <c r="N11" s="1"/>
      <c r="O11" s="1"/>
      <c r="P11" s="2"/>
      <c r="Q11" s="1"/>
      <c r="R11" s="1"/>
      <c r="S11" s="1"/>
      <c r="T11" s="1"/>
      <c r="U11" s="1"/>
      <c r="V11" s="1"/>
      <c r="W11" s="1"/>
    </row>
    <row r="12" spans="1:23" ht="18.75" customHeight="1">
      <c r="A12" s="36" t="s">
        <v>56</v>
      </c>
      <c r="B12" s="36" t="s">
        <v>141</v>
      </c>
      <c r="C12" s="37" t="s">
        <v>142</v>
      </c>
      <c r="D12" s="36" t="s">
        <v>83</v>
      </c>
      <c r="E12" s="36" t="s">
        <v>84</v>
      </c>
      <c r="F12" s="36" t="s">
        <v>145</v>
      </c>
      <c r="G12" s="36" t="s">
        <v>146</v>
      </c>
      <c r="H12" s="1">
        <v>192324</v>
      </c>
      <c r="I12" s="1">
        <v>192324</v>
      </c>
      <c r="J12" s="1"/>
      <c r="K12" s="1"/>
      <c r="L12" s="1">
        <v>192324</v>
      </c>
      <c r="M12" s="1"/>
      <c r="N12" s="1"/>
      <c r="O12" s="1"/>
      <c r="P12" s="2"/>
      <c r="Q12" s="1"/>
      <c r="R12" s="1"/>
      <c r="S12" s="1"/>
      <c r="T12" s="1"/>
      <c r="U12" s="1"/>
      <c r="V12" s="1"/>
      <c r="W12" s="1"/>
    </row>
    <row r="13" spans="1:23" ht="18.75" customHeight="1">
      <c r="A13" s="36" t="s">
        <v>56</v>
      </c>
      <c r="B13" s="36" t="s">
        <v>141</v>
      </c>
      <c r="C13" s="37" t="s">
        <v>142</v>
      </c>
      <c r="D13" s="36" t="s">
        <v>83</v>
      </c>
      <c r="E13" s="36" t="s">
        <v>84</v>
      </c>
      <c r="F13" s="36" t="s">
        <v>147</v>
      </c>
      <c r="G13" s="36" t="s">
        <v>148</v>
      </c>
      <c r="H13" s="1">
        <v>1140000</v>
      </c>
      <c r="I13" s="1">
        <v>1140000</v>
      </c>
      <c r="J13" s="1"/>
      <c r="K13" s="1"/>
      <c r="L13" s="1">
        <v>1140000</v>
      </c>
      <c r="M13" s="1"/>
      <c r="N13" s="1"/>
      <c r="O13" s="1"/>
      <c r="P13" s="2"/>
      <c r="Q13" s="1"/>
      <c r="R13" s="1"/>
      <c r="S13" s="1"/>
      <c r="T13" s="1"/>
      <c r="U13" s="1"/>
      <c r="V13" s="1"/>
      <c r="W13" s="1"/>
    </row>
    <row r="14" spans="1:23" ht="18.75" customHeight="1">
      <c r="A14" s="36" t="s">
        <v>56</v>
      </c>
      <c r="B14" s="36" t="s">
        <v>141</v>
      </c>
      <c r="C14" s="37" t="s">
        <v>142</v>
      </c>
      <c r="D14" s="36" t="s">
        <v>83</v>
      </c>
      <c r="E14" s="36" t="s">
        <v>84</v>
      </c>
      <c r="F14" s="36" t="s">
        <v>147</v>
      </c>
      <c r="G14" s="36" t="s">
        <v>148</v>
      </c>
      <c r="H14" s="1">
        <v>610320</v>
      </c>
      <c r="I14" s="1">
        <v>610320</v>
      </c>
      <c r="J14" s="1"/>
      <c r="K14" s="1"/>
      <c r="L14" s="1">
        <v>610320</v>
      </c>
      <c r="M14" s="1"/>
      <c r="N14" s="1"/>
      <c r="O14" s="1"/>
      <c r="P14" s="2"/>
      <c r="Q14" s="1"/>
      <c r="R14" s="1"/>
      <c r="S14" s="1"/>
      <c r="T14" s="1"/>
      <c r="U14" s="1"/>
      <c r="V14" s="1"/>
      <c r="W14" s="1"/>
    </row>
    <row r="15" spans="1:23" ht="18.75" customHeight="1">
      <c r="A15" s="36" t="s">
        <v>56</v>
      </c>
      <c r="B15" s="36" t="s">
        <v>149</v>
      </c>
      <c r="C15" s="37" t="s">
        <v>150</v>
      </c>
      <c r="D15" s="36" t="s">
        <v>77</v>
      </c>
      <c r="E15" s="36" t="s">
        <v>78</v>
      </c>
      <c r="F15" s="36" t="s">
        <v>151</v>
      </c>
      <c r="G15" s="36" t="s">
        <v>152</v>
      </c>
      <c r="H15" s="1">
        <v>634541.92000000004</v>
      </c>
      <c r="I15" s="1">
        <v>634541.92000000004</v>
      </c>
      <c r="J15" s="1"/>
      <c r="K15" s="1"/>
      <c r="L15" s="1">
        <v>634541.92000000004</v>
      </c>
      <c r="M15" s="1"/>
      <c r="N15" s="1"/>
      <c r="O15" s="1"/>
      <c r="P15" s="2"/>
      <c r="Q15" s="1"/>
      <c r="R15" s="1"/>
      <c r="S15" s="1"/>
      <c r="T15" s="1"/>
      <c r="U15" s="1"/>
      <c r="V15" s="1"/>
      <c r="W15" s="1"/>
    </row>
    <row r="16" spans="1:23" ht="18.75" customHeight="1">
      <c r="A16" s="36" t="s">
        <v>56</v>
      </c>
      <c r="B16" s="36" t="s">
        <v>149</v>
      </c>
      <c r="C16" s="37" t="s">
        <v>150</v>
      </c>
      <c r="D16" s="36" t="s">
        <v>83</v>
      </c>
      <c r="E16" s="36" t="s">
        <v>84</v>
      </c>
      <c r="F16" s="36" t="s">
        <v>153</v>
      </c>
      <c r="G16" s="36" t="s">
        <v>154</v>
      </c>
      <c r="H16" s="1">
        <v>27761.21</v>
      </c>
      <c r="I16" s="1">
        <v>27761.21</v>
      </c>
      <c r="J16" s="1"/>
      <c r="K16" s="1"/>
      <c r="L16" s="1">
        <v>27761.21</v>
      </c>
      <c r="M16" s="1"/>
      <c r="N16" s="1"/>
      <c r="O16" s="1"/>
      <c r="P16" s="2"/>
      <c r="Q16" s="1"/>
      <c r="R16" s="1"/>
      <c r="S16" s="1"/>
      <c r="T16" s="1"/>
      <c r="U16" s="1"/>
      <c r="V16" s="1"/>
      <c r="W16" s="1"/>
    </row>
    <row r="17" spans="1:23" ht="18.75" customHeight="1">
      <c r="A17" s="36" t="s">
        <v>56</v>
      </c>
      <c r="B17" s="36" t="s">
        <v>149</v>
      </c>
      <c r="C17" s="37" t="s">
        <v>150</v>
      </c>
      <c r="D17" s="36" t="s">
        <v>87</v>
      </c>
      <c r="E17" s="36" t="s">
        <v>88</v>
      </c>
      <c r="F17" s="36" t="s">
        <v>155</v>
      </c>
      <c r="G17" s="36" t="s">
        <v>156</v>
      </c>
      <c r="H17" s="1">
        <v>329168.62</v>
      </c>
      <c r="I17" s="1">
        <v>329168.62</v>
      </c>
      <c r="J17" s="1"/>
      <c r="K17" s="1"/>
      <c r="L17" s="1">
        <v>329168.62</v>
      </c>
      <c r="M17" s="1"/>
      <c r="N17" s="1"/>
      <c r="O17" s="1"/>
      <c r="P17" s="2"/>
      <c r="Q17" s="1"/>
      <c r="R17" s="1"/>
      <c r="S17" s="1"/>
      <c r="T17" s="1"/>
      <c r="U17" s="1"/>
      <c r="V17" s="1"/>
      <c r="W17" s="1"/>
    </row>
    <row r="18" spans="1:23" ht="18.75" customHeight="1">
      <c r="A18" s="36" t="s">
        <v>56</v>
      </c>
      <c r="B18" s="36" t="s">
        <v>149</v>
      </c>
      <c r="C18" s="37" t="s">
        <v>150</v>
      </c>
      <c r="D18" s="36" t="s">
        <v>89</v>
      </c>
      <c r="E18" s="36" t="s">
        <v>90</v>
      </c>
      <c r="F18" s="36" t="s">
        <v>153</v>
      </c>
      <c r="G18" s="36" t="s">
        <v>154</v>
      </c>
      <c r="H18" s="1">
        <v>19829.439999999999</v>
      </c>
      <c r="I18" s="1">
        <v>19829.439999999999</v>
      </c>
      <c r="J18" s="1"/>
      <c r="K18" s="1"/>
      <c r="L18" s="1">
        <v>19829.439999999999</v>
      </c>
      <c r="M18" s="1"/>
      <c r="N18" s="1"/>
      <c r="O18" s="1"/>
      <c r="P18" s="2"/>
      <c r="Q18" s="1"/>
      <c r="R18" s="1"/>
      <c r="S18" s="1"/>
      <c r="T18" s="1"/>
      <c r="U18" s="1"/>
      <c r="V18" s="1"/>
      <c r="W18" s="1"/>
    </row>
    <row r="19" spans="1:23" ht="18.75" customHeight="1">
      <c r="A19" s="36" t="s">
        <v>56</v>
      </c>
      <c r="B19" s="36" t="s">
        <v>149</v>
      </c>
      <c r="C19" s="37" t="s">
        <v>150</v>
      </c>
      <c r="D19" s="36" t="s">
        <v>89</v>
      </c>
      <c r="E19" s="36" t="s">
        <v>90</v>
      </c>
      <c r="F19" s="36" t="s">
        <v>153</v>
      </c>
      <c r="G19" s="36" t="s">
        <v>154</v>
      </c>
      <c r="H19" s="1">
        <v>17297</v>
      </c>
      <c r="I19" s="1">
        <v>17297</v>
      </c>
      <c r="J19" s="1"/>
      <c r="K19" s="1"/>
      <c r="L19" s="1">
        <v>17297</v>
      </c>
      <c r="M19" s="1"/>
      <c r="N19" s="1"/>
      <c r="O19" s="1"/>
      <c r="P19" s="2"/>
      <c r="Q19" s="1"/>
      <c r="R19" s="1"/>
      <c r="S19" s="1"/>
      <c r="T19" s="1"/>
      <c r="U19" s="1"/>
      <c r="V19" s="1"/>
      <c r="W19" s="1"/>
    </row>
    <row r="20" spans="1:23" ht="18.75" customHeight="1">
      <c r="A20" s="36" t="s">
        <v>56</v>
      </c>
      <c r="B20" s="36" t="s">
        <v>157</v>
      </c>
      <c r="C20" s="37" t="s">
        <v>96</v>
      </c>
      <c r="D20" s="36" t="s">
        <v>95</v>
      </c>
      <c r="E20" s="36" t="s">
        <v>96</v>
      </c>
      <c r="F20" s="36" t="s">
        <v>158</v>
      </c>
      <c r="G20" s="36" t="s">
        <v>96</v>
      </c>
      <c r="H20" s="1">
        <v>521004</v>
      </c>
      <c r="I20" s="1">
        <v>521004</v>
      </c>
      <c r="J20" s="1"/>
      <c r="K20" s="1"/>
      <c r="L20" s="1">
        <v>521004</v>
      </c>
      <c r="M20" s="1"/>
      <c r="N20" s="1"/>
      <c r="O20" s="1"/>
      <c r="P20" s="2"/>
      <c r="Q20" s="1"/>
      <c r="R20" s="1"/>
      <c r="S20" s="1"/>
      <c r="T20" s="1"/>
      <c r="U20" s="1"/>
      <c r="V20" s="1"/>
      <c r="W20" s="1"/>
    </row>
    <row r="21" spans="1:23" ht="18.75" customHeight="1">
      <c r="A21" s="36" t="s">
        <v>56</v>
      </c>
      <c r="B21" s="36" t="s">
        <v>159</v>
      </c>
      <c r="C21" s="37" t="s">
        <v>160</v>
      </c>
      <c r="D21" s="36" t="s">
        <v>75</v>
      </c>
      <c r="E21" s="36" t="s">
        <v>76</v>
      </c>
      <c r="F21" s="36" t="s">
        <v>161</v>
      </c>
      <c r="G21" s="36" t="s">
        <v>162</v>
      </c>
      <c r="H21" s="1">
        <v>6600</v>
      </c>
      <c r="I21" s="1">
        <v>6600</v>
      </c>
      <c r="J21" s="1"/>
      <c r="K21" s="1"/>
      <c r="L21" s="1">
        <v>6600</v>
      </c>
      <c r="M21" s="1"/>
      <c r="N21" s="1"/>
      <c r="O21" s="1"/>
      <c r="P21" s="2"/>
      <c r="Q21" s="1"/>
      <c r="R21" s="1"/>
      <c r="S21" s="1"/>
      <c r="T21" s="1"/>
      <c r="U21" s="1"/>
      <c r="V21" s="1"/>
      <c r="W21" s="1"/>
    </row>
    <row r="22" spans="1:23" ht="18.75" customHeight="1">
      <c r="A22" s="36" t="s">
        <v>56</v>
      </c>
      <c r="B22" s="36" t="s">
        <v>163</v>
      </c>
      <c r="C22" s="37" t="s">
        <v>164</v>
      </c>
      <c r="D22" s="36" t="s">
        <v>83</v>
      </c>
      <c r="E22" s="36" t="s">
        <v>84</v>
      </c>
      <c r="F22" s="36" t="s">
        <v>165</v>
      </c>
      <c r="G22" s="36" t="s">
        <v>166</v>
      </c>
      <c r="H22" s="1">
        <v>533200</v>
      </c>
      <c r="I22" s="1"/>
      <c r="J22" s="1"/>
      <c r="K22" s="1"/>
      <c r="L22" s="1"/>
      <c r="M22" s="1"/>
      <c r="N22" s="1"/>
      <c r="O22" s="1"/>
      <c r="P22" s="2"/>
      <c r="Q22" s="1"/>
      <c r="R22" s="1">
        <v>533200</v>
      </c>
      <c r="S22" s="1">
        <v>533200</v>
      </c>
      <c r="T22" s="1"/>
      <c r="U22" s="1"/>
      <c r="V22" s="1"/>
      <c r="W22" s="1"/>
    </row>
    <row r="23" spans="1:23" ht="18.75" customHeight="1">
      <c r="A23" s="36" t="s">
        <v>56</v>
      </c>
      <c r="B23" s="36" t="s">
        <v>163</v>
      </c>
      <c r="C23" s="37" t="s">
        <v>164</v>
      </c>
      <c r="D23" s="36" t="s">
        <v>83</v>
      </c>
      <c r="E23" s="36" t="s">
        <v>84</v>
      </c>
      <c r="F23" s="36" t="s">
        <v>165</v>
      </c>
      <c r="G23" s="36" t="s">
        <v>166</v>
      </c>
      <c r="H23" s="1">
        <v>1188400</v>
      </c>
      <c r="I23" s="1"/>
      <c r="J23" s="1"/>
      <c r="K23" s="1"/>
      <c r="L23" s="1"/>
      <c r="M23" s="1"/>
      <c r="N23" s="1"/>
      <c r="O23" s="1"/>
      <c r="P23" s="2"/>
      <c r="Q23" s="1"/>
      <c r="R23" s="1">
        <v>1188400</v>
      </c>
      <c r="S23" s="1">
        <v>1188400</v>
      </c>
      <c r="T23" s="1"/>
      <c r="U23" s="1"/>
      <c r="V23" s="1"/>
      <c r="W23" s="1"/>
    </row>
    <row r="24" spans="1:23" ht="18.75" customHeight="1">
      <c r="A24" s="36" t="s">
        <v>56</v>
      </c>
      <c r="B24" s="36" t="s">
        <v>167</v>
      </c>
      <c r="C24" s="37" t="s">
        <v>168</v>
      </c>
      <c r="D24" s="36" t="s">
        <v>83</v>
      </c>
      <c r="E24" s="36" t="s">
        <v>84</v>
      </c>
      <c r="F24" s="36" t="s">
        <v>169</v>
      </c>
      <c r="G24" s="36" t="s">
        <v>170</v>
      </c>
      <c r="H24" s="1">
        <v>52700</v>
      </c>
      <c r="I24" s="1"/>
      <c r="J24" s="1"/>
      <c r="K24" s="1"/>
      <c r="L24" s="1"/>
      <c r="M24" s="1"/>
      <c r="N24" s="1"/>
      <c r="O24" s="1"/>
      <c r="P24" s="2"/>
      <c r="Q24" s="1"/>
      <c r="R24" s="1">
        <v>52700</v>
      </c>
      <c r="S24" s="1">
        <v>52700</v>
      </c>
      <c r="T24" s="1"/>
      <c r="U24" s="1"/>
      <c r="V24" s="1"/>
      <c r="W24" s="1"/>
    </row>
    <row r="25" spans="1:23" ht="18.75" customHeight="1">
      <c r="A25" s="36" t="s">
        <v>56</v>
      </c>
      <c r="B25" s="36" t="s">
        <v>167</v>
      </c>
      <c r="C25" s="37" t="s">
        <v>168</v>
      </c>
      <c r="D25" s="36" t="s">
        <v>83</v>
      </c>
      <c r="E25" s="36" t="s">
        <v>84</v>
      </c>
      <c r="F25" s="36" t="s">
        <v>171</v>
      </c>
      <c r="G25" s="36" t="s">
        <v>172</v>
      </c>
      <c r="H25" s="1">
        <v>9500</v>
      </c>
      <c r="I25" s="1"/>
      <c r="J25" s="1"/>
      <c r="K25" s="1"/>
      <c r="L25" s="1"/>
      <c r="M25" s="1"/>
      <c r="N25" s="1"/>
      <c r="O25" s="1"/>
      <c r="P25" s="2"/>
      <c r="Q25" s="1"/>
      <c r="R25" s="1">
        <v>9500</v>
      </c>
      <c r="S25" s="1">
        <v>9500</v>
      </c>
      <c r="T25" s="1"/>
      <c r="U25" s="1"/>
      <c r="V25" s="1"/>
      <c r="W25" s="1"/>
    </row>
    <row r="26" spans="1:23" ht="18.75" customHeight="1">
      <c r="A26" s="36" t="s">
        <v>56</v>
      </c>
      <c r="B26" s="36" t="s">
        <v>167</v>
      </c>
      <c r="C26" s="37" t="s">
        <v>168</v>
      </c>
      <c r="D26" s="36" t="s">
        <v>83</v>
      </c>
      <c r="E26" s="36" t="s">
        <v>84</v>
      </c>
      <c r="F26" s="36" t="s">
        <v>173</v>
      </c>
      <c r="G26" s="36" t="s">
        <v>174</v>
      </c>
      <c r="H26" s="1">
        <v>78000</v>
      </c>
      <c r="I26" s="1"/>
      <c r="J26" s="1"/>
      <c r="K26" s="1"/>
      <c r="L26" s="1"/>
      <c r="M26" s="1"/>
      <c r="N26" s="1"/>
      <c r="O26" s="1"/>
      <c r="P26" s="2"/>
      <c r="Q26" s="1"/>
      <c r="R26" s="1">
        <v>78000</v>
      </c>
      <c r="S26" s="1">
        <v>78000</v>
      </c>
      <c r="T26" s="1"/>
      <c r="U26" s="1"/>
      <c r="V26" s="1"/>
      <c r="W26" s="1"/>
    </row>
    <row r="27" spans="1:23" ht="18.75" customHeight="1">
      <c r="A27" s="36" t="s">
        <v>56</v>
      </c>
      <c r="B27" s="36" t="s">
        <v>167</v>
      </c>
      <c r="C27" s="37" t="s">
        <v>168</v>
      </c>
      <c r="D27" s="36" t="s">
        <v>83</v>
      </c>
      <c r="E27" s="36" t="s">
        <v>84</v>
      </c>
      <c r="F27" s="36" t="s">
        <v>175</v>
      </c>
      <c r="G27" s="36" t="s">
        <v>176</v>
      </c>
      <c r="H27" s="1">
        <v>19100</v>
      </c>
      <c r="I27" s="1"/>
      <c r="J27" s="1"/>
      <c r="K27" s="1"/>
      <c r="L27" s="1"/>
      <c r="M27" s="1"/>
      <c r="N27" s="1"/>
      <c r="O27" s="1"/>
      <c r="P27" s="2"/>
      <c r="Q27" s="1"/>
      <c r="R27" s="1">
        <v>19100</v>
      </c>
      <c r="S27" s="1">
        <v>19100</v>
      </c>
      <c r="T27" s="1"/>
      <c r="U27" s="1"/>
      <c r="V27" s="1"/>
      <c r="W27" s="1"/>
    </row>
    <row r="28" spans="1:23" ht="18.75" customHeight="1">
      <c r="A28" s="36" t="s">
        <v>56</v>
      </c>
      <c r="B28" s="36" t="s">
        <v>167</v>
      </c>
      <c r="C28" s="37" t="s">
        <v>168</v>
      </c>
      <c r="D28" s="36" t="s">
        <v>83</v>
      </c>
      <c r="E28" s="36" t="s">
        <v>84</v>
      </c>
      <c r="F28" s="36" t="s">
        <v>177</v>
      </c>
      <c r="G28" s="36" t="s">
        <v>178</v>
      </c>
      <c r="H28" s="1">
        <v>12000</v>
      </c>
      <c r="I28" s="1"/>
      <c r="J28" s="1"/>
      <c r="K28" s="1"/>
      <c r="L28" s="1"/>
      <c r="M28" s="1"/>
      <c r="N28" s="1"/>
      <c r="O28" s="1"/>
      <c r="P28" s="2"/>
      <c r="Q28" s="1"/>
      <c r="R28" s="1">
        <v>12000</v>
      </c>
      <c r="S28" s="1">
        <v>12000</v>
      </c>
      <c r="T28" s="1"/>
      <c r="U28" s="1"/>
      <c r="V28" s="1"/>
      <c r="W28" s="1"/>
    </row>
    <row r="29" spans="1:23" ht="18.75" customHeight="1">
      <c r="A29" s="36" t="s">
        <v>56</v>
      </c>
      <c r="B29" s="36" t="s">
        <v>167</v>
      </c>
      <c r="C29" s="37" t="s">
        <v>168</v>
      </c>
      <c r="D29" s="36" t="s">
        <v>83</v>
      </c>
      <c r="E29" s="36" t="s">
        <v>84</v>
      </c>
      <c r="F29" s="36" t="s">
        <v>179</v>
      </c>
      <c r="G29" s="36" t="s">
        <v>180</v>
      </c>
      <c r="H29" s="1">
        <v>20000</v>
      </c>
      <c r="I29" s="1"/>
      <c r="J29" s="1"/>
      <c r="K29" s="1"/>
      <c r="L29" s="1"/>
      <c r="M29" s="1"/>
      <c r="N29" s="1"/>
      <c r="O29" s="1"/>
      <c r="P29" s="2"/>
      <c r="Q29" s="1"/>
      <c r="R29" s="1">
        <v>20000</v>
      </c>
      <c r="S29" s="1">
        <v>20000</v>
      </c>
      <c r="T29" s="1"/>
      <c r="U29" s="1"/>
      <c r="V29" s="1"/>
      <c r="W29" s="1"/>
    </row>
    <row r="30" spans="1:23" ht="18.75" customHeight="1">
      <c r="A30" s="36" t="s">
        <v>56</v>
      </c>
      <c r="B30" s="36" t="s">
        <v>167</v>
      </c>
      <c r="C30" s="37" t="s">
        <v>168</v>
      </c>
      <c r="D30" s="36" t="s">
        <v>83</v>
      </c>
      <c r="E30" s="36" t="s">
        <v>84</v>
      </c>
      <c r="F30" s="36" t="s">
        <v>181</v>
      </c>
      <c r="G30" s="36" t="s">
        <v>182</v>
      </c>
      <c r="H30" s="1">
        <v>16700</v>
      </c>
      <c r="I30" s="1"/>
      <c r="J30" s="1"/>
      <c r="K30" s="1"/>
      <c r="L30" s="1"/>
      <c r="M30" s="1"/>
      <c r="N30" s="1"/>
      <c r="O30" s="1"/>
      <c r="P30" s="2"/>
      <c r="Q30" s="1"/>
      <c r="R30" s="1">
        <v>16700</v>
      </c>
      <c r="S30" s="1">
        <v>16700</v>
      </c>
      <c r="T30" s="1"/>
      <c r="U30" s="1"/>
      <c r="V30" s="1"/>
      <c r="W30" s="1"/>
    </row>
    <row r="31" spans="1:23" ht="18.75" customHeight="1">
      <c r="A31" s="36" t="s">
        <v>56</v>
      </c>
      <c r="B31" s="36" t="s">
        <v>167</v>
      </c>
      <c r="C31" s="37" t="s">
        <v>168</v>
      </c>
      <c r="D31" s="36" t="s">
        <v>83</v>
      </c>
      <c r="E31" s="36" t="s">
        <v>84</v>
      </c>
      <c r="F31" s="36" t="s">
        <v>183</v>
      </c>
      <c r="G31" s="36" t="s">
        <v>184</v>
      </c>
      <c r="H31" s="1">
        <v>7656600</v>
      </c>
      <c r="I31" s="1"/>
      <c r="J31" s="1"/>
      <c r="K31" s="1"/>
      <c r="L31" s="1"/>
      <c r="M31" s="1"/>
      <c r="N31" s="1"/>
      <c r="O31" s="1"/>
      <c r="P31" s="2"/>
      <c r="Q31" s="1"/>
      <c r="R31" s="1">
        <v>7656600</v>
      </c>
      <c r="S31" s="1">
        <v>7656600</v>
      </c>
      <c r="T31" s="1"/>
      <c r="U31" s="1"/>
      <c r="V31" s="1"/>
      <c r="W31" s="1"/>
    </row>
    <row r="32" spans="1:23" ht="18.75" customHeight="1">
      <c r="A32" s="36" t="s">
        <v>56</v>
      </c>
      <c r="B32" s="36" t="s">
        <v>167</v>
      </c>
      <c r="C32" s="37" t="s">
        <v>168</v>
      </c>
      <c r="D32" s="36" t="s">
        <v>83</v>
      </c>
      <c r="E32" s="36" t="s">
        <v>84</v>
      </c>
      <c r="F32" s="36" t="s">
        <v>183</v>
      </c>
      <c r="G32" s="36" t="s">
        <v>184</v>
      </c>
      <c r="H32" s="1">
        <v>242000</v>
      </c>
      <c r="I32" s="1"/>
      <c r="J32" s="1"/>
      <c r="K32" s="1"/>
      <c r="L32" s="1"/>
      <c r="M32" s="1"/>
      <c r="N32" s="1"/>
      <c r="O32" s="1"/>
      <c r="P32" s="2"/>
      <c r="Q32" s="1"/>
      <c r="R32" s="1">
        <v>242000</v>
      </c>
      <c r="S32" s="1">
        <v>242000</v>
      </c>
      <c r="T32" s="1"/>
      <c r="U32" s="1"/>
      <c r="V32" s="1"/>
      <c r="W32" s="1"/>
    </row>
    <row r="33" spans="1:23" ht="18.75" customHeight="1">
      <c r="A33" s="36" t="s">
        <v>56</v>
      </c>
      <c r="B33" s="36" t="s">
        <v>167</v>
      </c>
      <c r="C33" s="37" t="s">
        <v>168</v>
      </c>
      <c r="D33" s="36" t="s">
        <v>83</v>
      </c>
      <c r="E33" s="36" t="s">
        <v>84</v>
      </c>
      <c r="F33" s="36" t="s">
        <v>185</v>
      </c>
      <c r="G33" s="36" t="s">
        <v>186</v>
      </c>
      <c r="H33" s="1">
        <v>1300000</v>
      </c>
      <c r="I33" s="1"/>
      <c r="J33" s="1"/>
      <c r="K33" s="1"/>
      <c r="L33" s="1"/>
      <c r="M33" s="1"/>
      <c r="N33" s="1"/>
      <c r="O33" s="1"/>
      <c r="P33" s="2"/>
      <c r="Q33" s="1"/>
      <c r="R33" s="1">
        <v>1300000</v>
      </c>
      <c r="S33" s="1">
        <v>1300000</v>
      </c>
      <c r="T33" s="1"/>
      <c r="U33" s="1"/>
      <c r="V33" s="1"/>
      <c r="W33" s="1"/>
    </row>
    <row r="34" spans="1:23" ht="18.75" customHeight="1">
      <c r="A34" s="36" t="s">
        <v>56</v>
      </c>
      <c r="B34" s="36" t="s">
        <v>167</v>
      </c>
      <c r="C34" s="37" t="s">
        <v>168</v>
      </c>
      <c r="D34" s="36" t="s">
        <v>83</v>
      </c>
      <c r="E34" s="36" t="s">
        <v>84</v>
      </c>
      <c r="F34" s="36" t="s">
        <v>187</v>
      </c>
      <c r="G34" s="36" t="s">
        <v>188</v>
      </c>
      <c r="H34" s="1">
        <v>100000</v>
      </c>
      <c r="I34" s="1"/>
      <c r="J34" s="1"/>
      <c r="K34" s="1"/>
      <c r="L34" s="1"/>
      <c r="M34" s="1"/>
      <c r="N34" s="1"/>
      <c r="O34" s="1"/>
      <c r="P34" s="2"/>
      <c r="Q34" s="1"/>
      <c r="R34" s="1">
        <v>100000</v>
      </c>
      <c r="S34" s="1">
        <v>100000</v>
      </c>
      <c r="T34" s="1"/>
      <c r="U34" s="1"/>
      <c r="V34" s="1"/>
      <c r="W34" s="1"/>
    </row>
    <row r="35" spans="1:23" ht="18.75" customHeight="1">
      <c r="A35" s="36" t="s">
        <v>56</v>
      </c>
      <c r="B35" s="36" t="s">
        <v>167</v>
      </c>
      <c r="C35" s="37" t="s">
        <v>168</v>
      </c>
      <c r="D35" s="36" t="s">
        <v>83</v>
      </c>
      <c r="E35" s="36" t="s">
        <v>84</v>
      </c>
      <c r="F35" s="36" t="s">
        <v>161</v>
      </c>
      <c r="G35" s="36" t="s">
        <v>162</v>
      </c>
      <c r="H35" s="1">
        <v>5000</v>
      </c>
      <c r="I35" s="1"/>
      <c r="J35" s="1"/>
      <c r="K35" s="1"/>
      <c r="L35" s="1"/>
      <c r="M35" s="1"/>
      <c r="N35" s="1"/>
      <c r="O35" s="1"/>
      <c r="P35" s="2"/>
      <c r="Q35" s="1"/>
      <c r="R35" s="1">
        <v>5000</v>
      </c>
      <c r="S35" s="1">
        <v>5000</v>
      </c>
      <c r="T35" s="1"/>
      <c r="U35" s="1"/>
      <c r="V35" s="1"/>
      <c r="W35" s="1"/>
    </row>
    <row r="36" spans="1:23" ht="18.75" customHeight="1">
      <c r="A36" s="36" t="s">
        <v>56</v>
      </c>
      <c r="B36" s="36" t="s">
        <v>167</v>
      </c>
      <c r="C36" s="37" t="s">
        <v>168</v>
      </c>
      <c r="D36" s="36" t="s">
        <v>83</v>
      </c>
      <c r="E36" s="36" t="s">
        <v>84</v>
      </c>
      <c r="F36" s="36" t="s">
        <v>161</v>
      </c>
      <c r="G36" s="36" t="s">
        <v>162</v>
      </c>
      <c r="H36" s="1">
        <v>33600</v>
      </c>
      <c r="I36" s="1"/>
      <c r="J36" s="1"/>
      <c r="K36" s="1"/>
      <c r="L36" s="1"/>
      <c r="M36" s="1"/>
      <c r="N36" s="1"/>
      <c r="O36" s="1"/>
      <c r="P36" s="2"/>
      <c r="Q36" s="1"/>
      <c r="R36" s="1">
        <v>33600</v>
      </c>
      <c r="S36" s="1">
        <v>33600</v>
      </c>
      <c r="T36" s="1"/>
      <c r="U36" s="1"/>
      <c r="V36" s="1"/>
      <c r="W36" s="1"/>
    </row>
    <row r="37" spans="1:23" ht="18.75" customHeight="1">
      <c r="A37" s="36" t="s">
        <v>56</v>
      </c>
      <c r="B37" s="36" t="s">
        <v>167</v>
      </c>
      <c r="C37" s="37" t="s">
        <v>168</v>
      </c>
      <c r="D37" s="36" t="s">
        <v>83</v>
      </c>
      <c r="E37" s="36" t="s">
        <v>84</v>
      </c>
      <c r="F37" s="36" t="s">
        <v>161</v>
      </c>
      <c r="G37" s="36" t="s">
        <v>162</v>
      </c>
      <c r="H37" s="1">
        <v>133200</v>
      </c>
      <c r="I37" s="1"/>
      <c r="J37" s="1"/>
      <c r="K37" s="1"/>
      <c r="L37" s="1"/>
      <c r="M37" s="1"/>
      <c r="N37" s="1"/>
      <c r="O37" s="1"/>
      <c r="P37" s="2"/>
      <c r="Q37" s="1"/>
      <c r="R37" s="1">
        <v>133200</v>
      </c>
      <c r="S37" s="1">
        <v>133200</v>
      </c>
      <c r="T37" s="1"/>
      <c r="U37" s="1"/>
      <c r="V37" s="1"/>
      <c r="W37" s="1"/>
    </row>
    <row r="38" spans="1:23" ht="18.75" customHeight="1">
      <c r="A38" s="36" t="s">
        <v>56</v>
      </c>
      <c r="B38" s="36" t="s">
        <v>167</v>
      </c>
      <c r="C38" s="37" t="s">
        <v>168</v>
      </c>
      <c r="D38" s="36" t="s">
        <v>83</v>
      </c>
      <c r="E38" s="36" t="s">
        <v>84</v>
      </c>
      <c r="F38" s="36" t="s">
        <v>161</v>
      </c>
      <c r="G38" s="36" t="s">
        <v>162</v>
      </c>
      <c r="H38" s="1">
        <v>345500</v>
      </c>
      <c r="I38" s="1"/>
      <c r="J38" s="1"/>
      <c r="K38" s="1"/>
      <c r="L38" s="1"/>
      <c r="M38" s="1"/>
      <c r="N38" s="1"/>
      <c r="O38" s="1"/>
      <c r="P38" s="2"/>
      <c r="Q38" s="1"/>
      <c r="R38" s="1">
        <v>345500</v>
      </c>
      <c r="S38" s="1">
        <v>345500</v>
      </c>
      <c r="T38" s="1"/>
      <c r="U38" s="1"/>
      <c r="V38" s="1"/>
      <c r="W38" s="1"/>
    </row>
    <row r="39" spans="1:23" ht="18.75" customHeight="1">
      <c r="A39" s="36" t="s">
        <v>56</v>
      </c>
      <c r="B39" s="36" t="s">
        <v>189</v>
      </c>
      <c r="C39" s="37" t="s">
        <v>190</v>
      </c>
      <c r="D39" s="36" t="s">
        <v>83</v>
      </c>
      <c r="E39" s="36" t="s">
        <v>84</v>
      </c>
      <c r="F39" s="36" t="s">
        <v>191</v>
      </c>
      <c r="G39" s="36" t="s">
        <v>192</v>
      </c>
      <c r="H39" s="1">
        <v>33000</v>
      </c>
      <c r="I39" s="1"/>
      <c r="J39" s="1"/>
      <c r="K39" s="1"/>
      <c r="L39" s="1"/>
      <c r="M39" s="1"/>
      <c r="N39" s="1"/>
      <c r="O39" s="1"/>
      <c r="P39" s="2"/>
      <c r="Q39" s="1"/>
      <c r="R39" s="1">
        <v>33000</v>
      </c>
      <c r="S39" s="1">
        <v>33000</v>
      </c>
      <c r="T39" s="1"/>
      <c r="U39" s="1"/>
      <c r="V39" s="1"/>
      <c r="W39" s="1"/>
    </row>
    <row r="40" spans="1:23" ht="18.75" customHeight="1">
      <c r="A40" s="36" t="s">
        <v>56</v>
      </c>
      <c r="B40" s="36" t="s">
        <v>193</v>
      </c>
      <c r="C40" s="37" t="s">
        <v>194</v>
      </c>
      <c r="D40" s="36" t="s">
        <v>75</v>
      </c>
      <c r="E40" s="36" t="s">
        <v>76</v>
      </c>
      <c r="F40" s="36" t="s">
        <v>195</v>
      </c>
      <c r="G40" s="36" t="s">
        <v>196</v>
      </c>
      <c r="H40" s="1">
        <v>66000</v>
      </c>
      <c r="I40" s="1">
        <v>66000</v>
      </c>
      <c r="J40" s="1"/>
      <c r="K40" s="1"/>
      <c r="L40" s="1">
        <v>66000</v>
      </c>
      <c r="M40" s="1"/>
      <c r="N40" s="1"/>
      <c r="O40" s="1"/>
      <c r="P40" s="2"/>
      <c r="Q40" s="1"/>
      <c r="R40" s="1"/>
      <c r="S40" s="1"/>
      <c r="T40" s="1"/>
      <c r="U40" s="1"/>
      <c r="V40" s="1"/>
      <c r="W40" s="1"/>
    </row>
    <row r="41" spans="1:23" ht="18.75" customHeight="1">
      <c r="A41" s="36" t="s">
        <v>56</v>
      </c>
      <c r="B41" s="36" t="s">
        <v>197</v>
      </c>
      <c r="C41" s="37" t="s">
        <v>198</v>
      </c>
      <c r="D41" s="36" t="s">
        <v>83</v>
      </c>
      <c r="E41" s="36" t="s">
        <v>84</v>
      </c>
      <c r="F41" s="36" t="s">
        <v>147</v>
      </c>
      <c r="G41" s="36" t="s">
        <v>148</v>
      </c>
      <c r="H41" s="1">
        <v>136344</v>
      </c>
      <c r="I41" s="1">
        <v>136344</v>
      </c>
      <c r="J41" s="1"/>
      <c r="K41" s="1"/>
      <c r="L41" s="1">
        <v>136344</v>
      </c>
      <c r="M41" s="1"/>
      <c r="N41" s="1"/>
      <c r="O41" s="1"/>
      <c r="P41" s="2"/>
      <c r="Q41" s="1"/>
      <c r="R41" s="1"/>
      <c r="S41" s="1"/>
      <c r="T41" s="1"/>
      <c r="U41" s="1"/>
      <c r="V41" s="1"/>
      <c r="W41" s="1"/>
    </row>
    <row r="42" spans="1:23" ht="18.75" customHeight="1">
      <c r="A42" s="36" t="s">
        <v>56</v>
      </c>
      <c r="B42" s="36" t="s">
        <v>197</v>
      </c>
      <c r="C42" s="37" t="s">
        <v>198</v>
      </c>
      <c r="D42" s="36" t="s">
        <v>83</v>
      </c>
      <c r="E42" s="36" t="s">
        <v>84</v>
      </c>
      <c r="F42" s="36" t="s">
        <v>147</v>
      </c>
      <c r="G42" s="36" t="s">
        <v>148</v>
      </c>
      <c r="H42" s="1">
        <v>456456</v>
      </c>
      <c r="I42" s="1">
        <v>456456</v>
      </c>
      <c r="J42" s="1"/>
      <c r="K42" s="1"/>
      <c r="L42" s="1">
        <v>456456</v>
      </c>
      <c r="M42" s="1"/>
      <c r="N42" s="1"/>
      <c r="O42" s="1"/>
      <c r="P42" s="2"/>
      <c r="Q42" s="1"/>
      <c r="R42" s="1"/>
      <c r="S42" s="1"/>
      <c r="T42" s="1"/>
      <c r="U42" s="1"/>
      <c r="V42" s="1"/>
      <c r="W42" s="1"/>
    </row>
    <row r="43" spans="1:23" ht="18.75" customHeight="1">
      <c r="A43" s="36" t="s">
        <v>56</v>
      </c>
      <c r="B43" s="36" t="s">
        <v>197</v>
      </c>
      <c r="C43" s="37" t="s">
        <v>198</v>
      </c>
      <c r="D43" s="36" t="s">
        <v>83</v>
      </c>
      <c r="E43" s="36" t="s">
        <v>84</v>
      </c>
      <c r="F43" s="36" t="s">
        <v>147</v>
      </c>
      <c r="G43" s="36" t="s">
        <v>148</v>
      </c>
      <c r="H43" s="1">
        <v>91200</v>
      </c>
      <c r="I43" s="1">
        <v>91200</v>
      </c>
      <c r="J43" s="1"/>
      <c r="K43" s="1"/>
      <c r="L43" s="1">
        <v>91200</v>
      </c>
      <c r="M43" s="1"/>
      <c r="N43" s="1"/>
      <c r="O43" s="1"/>
      <c r="P43" s="2"/>
      <c r="Q43" s="1"/>
      <c r="R43" s="1"/>
      <c r="S43" s="1"/>
      <c r="T43" s="1"/>
      <c r="U43" s="1"/>
      <c r="V43" s="1"/>
      <c r="W43" s="1"/>
    </row>
    <row r="44" spans="1:23" ht="18.75" customHeight="1">
      <c r="A44" s="82" t="s">
        <v>32</v>
      </c>
      <c r="B44" s="82"/>
      <c r="C44" s="82"/>
      <c r="D44" s="82"/>
      <c r="E44" s="82"/>
      <c r="F44" s="82"/>
      <c r="G44" s="82"/>
      <c r="H44" s="1">
        <v>17832806.190000001</v>
      </c>
      <c r="I44" s="1">
        <v>6054306.1900000004</v>
      </c>
      <c r="J44" s="1"/>
      <c r="K44" s="1"/>
      <c r="L44" s="1">
        <v>6054306.1900000004</v>
      </c>
      <c r="M44" s="1"/>
      <c r="N44" s="1"/>
      <c r="O44" s="1"/>
      <c r="P44" s="1"/>
      <c r="Q44" s="1"/>
      <c r="R44" s="1">
        <v>11778500</v>
      </c>
      <c r="S44" s="1">
        <v>11778500</v>
      </c>
      <c r="T44" s="1"/>
      <c r="U44" s="1"/>
      <c r="V44" s="1"/>
      <c r="W44" s="1"/>
    </row>
  </sheetData>
  <mergeCells count="30">
    <mergeCell ref="A4:G4"/>
    <mergeCell ref="A5:A8"/>
    <mergeCell ref="B5:B8"/>
    <mergeCell ref="C5:C8"/>
    <mergeCell ref="D5:D8"/>
    <mergeCell ref="F5:F8"/>
    <mergeCell ref="E5:E8"/>
    <mergeCell ref="G5:G8"/>
    <mergeCell ref="N6:P6"/>
    <mergeCell ref="A44:G44"/>
    <mergeCell ref="H5:H8"/>
    <mergeCell ref="J7:J8"/>
    <mergeCell ref="K7:K8"/>
    <mergeCell ref="L7:L8"/>
    <mergeCell ref="V7:V8"/>
    <mergeCell ref="W7:W8"/>
    <mergeCell ref="R6:W6"/>
    <mergeCell ref="I5:W5"/>
    <mergeCell ref="A3:W3"/>
    <mergeCell ref="I7:I8"/>
    <mergeCell ref="Q6:Q8"/>
    <mergeCell ref="R7:R8"/>
    <mergeCell ref="S7:S8"/>
    <mergeCell ref="T7:T8"/>
    <mergeCell ref="U7:U8"/>
    <mergeCell ref="M7:M8"/>
    <mergeCell ref="I6:M6"/>
    <mergeCell ref="N7:N8"/>
    <mergeCell ref="O7:O8"/>
    <mergeCell ref="P7:P8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W38"/>
  <sheetViews>
    <sheetView showZeros="0" topLeftCell="E1" workbookViewId="0">
      <pane ySplit="1" topLeftCell="A32" activePane="bottomLeft" state="frozen"/>
      <selection activeCell="D32" sqref="D32"/>
      <selection pane="bottomLeft" activeCell="E23" sqref="E23"/>
    </sheetView>
  </sheetViews>
  <sheetFormatPr defaultColWidth="8.88671875" defaultRowHeight="15" customHeight="1"/>
  <cols>
    <col min="1" max="8" width="28.5546875" customWidth="1"/>
    <col min="9" max="23" width="14.33203125" customWidth="1"/>
  </cols>
  <sheetData>
    <row r="1" spans="1:23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/>
      <c r="O2" s="16"/>
      <c r="P2" s="16"/>
      <c r="Q2" s="16"/>
      <c r="R2" s="16"/>
      <c r="S2" s="16"/>
      <c r="T2" s="16"/>
      <c r="U2" s="16"/>
      <c r="V2" s="16"/>
      <c r="W2" s="16" t="s">
        <v>199</v>
      </c>
    </row>
    <row r="3" spans="1:23" ht="45" customHeight="1">
      <c r="A3" s="66" t="s">
        <v>200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8.75" customHeight="1">
      <c r="A4" s="67" t="str">
        <f>"单位名称："&amp;"元江县澧江卫生院"</f>
        <v>单位名称：元江县澧江卫生院</v>
      </c>
      <c r="B4" s="67"/>
      <c r="C4" s="67"/>
      <c r="D4" s="67"/>
      <c r="E4" s="67"/>
      <c r="F4" s="67"/>
      <c r="G4" s="67"/>
      <c r="H4" s="67"/>
      <c r="I4" s="17"/>
      <c r="J4" s="17"/>
      <c r="K4" s="17"/>
      <c r="L4" s="17"/>
      <c r="M4" s="17"/>
      <c r="N4" s="5"/>
      <c r="O4" s="5"/>
      <c r="P4" s="5"/>
      <c r="Q4" s="5"/>
      <c r="R4" s="5"/>
      <c r="S4" s="5"/>
      <c r="T4" s="5"/>
      <c r="U4" s="5"/>
      <c r="V4" s="5"/>
      <c r="W4" s="5" t="s">
        <v>29</v>
      </c>
    </row>
    <row r="5" spans="1:23" ht="18.75" customHeight="1">
      <c r="A5" s="75" t="s">
        <v>201</v>
      </c>
      <c r="B5" s="75" t="s">
        <v>126</v>
      </c>
      <c r="C5" s="75" t="s">
        <v>127</v>
      </c>
      <c r="D5" s="75" t="s">
        <v>202</v>
      </c>
      <c r="E5" s="75" t="s">
        <v>128</v>
      </c>
      <c r="F5" s="75" t="s">
        <v>129</v>
      </c>
      <c r="G5" s="75" t="s">
        <v>203</v>
      </c>
      <c r="H5" s="75" t="s">
        <v>131</v>
      </c>
      <c r="I5" s="76" t="s">
        <v>32</v>
      </c>
      <c r="J5" s="76" t="s">
        <v>204</v>
      </c>
      <c r="K5" s="75"/>
      <c r="L5" s="75"/>
      <c r="M5" s="75"/>
      <c r="N5" s="75" t="s">
        <v>133</v>
      </c>
      <c r="O5" s="75"/>
      <c r="P5" s="75"/>
      <c r="Q5" s="75" t="s">
        <v>38</v>
      </c>
      <c r="R5" s="75" t="s">
        <v>62</v>
      </c>
      <c r="S5" s="75"/>
      <c r="T5" s="75"/>
      <c r="U5" s="75"/>
      <c r="V5" s="75"/>
      <c r="W5" s="75"/>
    </row>
    <row r="6" spans="1:23" ht="18.75" customHeight="1">
      <c r="A6" s="75"/>
      <c r="B6" s="75"/>
      <c r="C6" s="75"/>
      <c r="D6" s="75"/>
      <c r="E6" s="75"/>
      <c r="F6" s="75"/>
      <c r="G6" s="75"/>
      <c r="H6" s="75"/>
      <c r="I6" s="76" t="s">
        <v>134</v>
      </c>
      <c r="J6" s="76" t="s">
        <v>35</v>
      </c>
      <c r="K6" s="75"/>
      <c r="L6" s="75" t="s">
        <v>36</v>
      </c>
      <c r="M6" s="75" t="s">
        <v>37</v>
      </c>
      <c r="N6" s="75" t="s">
        <v>35</v>
      </c>
      <c r="O6" s="75" t="s">
        <v>36</v>
      </c>
      <c r="P6" s="75" t="s">
        <v>37</v>
      </c>
      <c r="Q6" s="75" t="s">
        <v>38</v>
      </c>
      <c r="R6" s="75" t="s">
        <v>34</v>
      </c>
      <c r="S6" s="75" t="s">
        <v>41</v>
      </c>
      <c r="T6" s="75" t="s">
        <v>42</v>
      </c>
      <c r="U6" s="75" t="s">
        <v>43</v>
      </c>
      <c r="V6" s="75" t="s">
        <v>44</v>
      </c>
      <c r="W6" s="75" t="s">
        <v>45</v>
      </c>
    </row>
    <row r="7" spans="1:23" ht="18.75" customHeight="1">
      <c r="A7" s="75"/>
      <c r="B7" s="75"/>
      <c r="C7" s="75"/>
      <c r="D7" s="75"/>
      <c r="E7" s="75"/>
      <c r="F7" s="75"/>
      <c r="G7" s="75"/>
      <c r="H7" s="75"/>
      <c r="I7" s="76"/>
      <c r="J7" s="76" t="s">
        <v>35</v>
      </c>
      <c r="K7" s="75"/>
      <c r="L7" s="75" t="s">
        <v>36</v>
      </c>
      <c r="M7" s="75" t="s">
        <v>37</v>
      </c>
      <c r="N7" s="75" t="s">
        <v>35</v>
      </c>
      <c r="O7" s="75" t="s">
        <v>36</v>
      </c>
      <c r="P7" s="75" t="s">
        <v>37</v>
      </c>
      <c r="Q7" s="75"/>
      <c r="R7" s="75" t="s">
        <v>34</v>
      </c>
      <c r="S7" s="75" t="s">
        <v>41</v>
      </c>
      <c r="T7" s="75" t="s">
        <v>42</v>
      </c>
      <c r="U7" s="75" t="s">
        <v>43</v>
      </c>
      <c r="V7" s="75" t="s">
        <v>44</v>
      </c>
      <c r="W7" s="75" t="s">
        <v>45</v>
      </c>
    </row>
    <row r="8" spans="1:23" ht="22.65" customHeight="1">
      <c r="A8" s="75"/>
      <c r="B8" s="75"/>
      <c r="C8" s="75"/>
      <c r="D8" s="75"/>
      <c r="E8" s="75"/>
      <c r="F8" s="75"/>
      <c r="G8" s="75"/>
      <c r="H8" s="75"/>
      <c r="I8" s="76"/>
      <c r="J8" s="23" t="s">
        <v>34</v>
      </c>
      <c r="K8" s="18" t="s">
        <v>205</v>
      </c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23" ht="18.75" customHeight="1">
      <c r="A9" s="21" t="s">
        <v>46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  <c r="U9" s="21">
        <v>21</v>
      </c>
      <c r="V9" s="21">
        <v>22</v>
      </c>
      <c r="W9" s="21">
        <v>23</v>
      </c>
    </row>
    <row r="10" spans="1:23" ht="18.75" customHeight="1">
      <c r="A10" s="36"/>
      <c r="B10" s="36"/>
      <c r="C10" s="37" t="s">
        <v>206</v>
      </c>
      <c r="D10" s="36"/>
      <c r="E10" s="36"/>
      <c r="F10" s="36"/>
      <c r="G10" s="36"/>
      <c r="H10" s="36"/>
      <c r="I10" s="38">
        <v>818400</v>
      </c>
      <c r="J10" s="38"/>
      <c r="K10" s="38"/>
      <c r="L10" s="38"/>
      <c r="M10" s="38"/>
      <c r="N10" s="38"/>
      <c r="O10" s="38"/>
      <c r="P10" s="38"/>
      <c r="Q10" s="38"/>
      <c r="R10" s="38">
        <v>818400</v>
      </c>
      <c r="S10" s="38">
        <v>818400</v>
      </c>
      <c r="T10" s="38"/>
      <c r="U10" s="38"/>
      <c r="V10" s="38"/>
      <c r="W10" s="38"/>
    </row>
    <row r="11" spans="1:23" ht="18.75" customHeight="1">
      <c r="A11" s="36" t="s">
        <v>207</v>
      </c>
      <c r="B11" s="36" t="s">
        <v>208</v>
      </c>
      <c r="C11" s="37" t="s">
        <v>206</v>
      </c>
      <c r="D11" s="36" t="s">
        <v>56</v>
      </c>
      <c r="E11" s="36" t="s">
        <v>83</v>
      </c>
      <c r="F11" s="36" t="s">
        <v>84</v>
      </c>
      <c r="G11" s="36" t="s">
        <v>169</v>
      </c>
      <c r="H11" s="36" t="s">
        <v>170</v>
      </c>
      <c r="I11" s="38">
        <v>15000</v>
      </c>
      <c r="J11" s="38"/>
      <c r="K11" s="38"/>
      <c r="L11" s="38"/>
      <c r="M11" s="38"/>
      <c r="N11" s="38"/>
      <c r="O11" s="38"/>
      <c r="P11" s="38"/>
      <c r="Q11" s="38"/>
      <c r="R11" s="38">
        <v>15000</v>
      </c>
      <c r="S11" s="38">
        <v>15000</v>
      </c>
      <c r="T11" s="38"/>
      <c r="U11" s="38"/>
      <c r="V11" s="38"/>
      <c r="W11" s="38"/>
    </row>
    <row r="12" spans="1:23" ht="18.75" customHeight="1">
      <c r="A12" s="36" t="s">
        <v>207</v>
      </c>
      <c r="B12" s="36" t="s">
        <v>208</v>
      </c>
      <c r="C12" s="37" t="s">
        <v>206</v>
      </c>
      <c r="D12" s="36" t="s">
        <v>56</v>
      </c>
      <c r="E12" s="36" t="s">
        <v>83</v>
      </c>
      <c r="F12" s="36" t="s">
        <v>84</v>
      </c>
      <c r="G12" s="36" t="s">
        <v>209</v>
      </c>
      <c r="H12" s="36" t="s">
        <v>210</v>
      </c>
      <c r="I12" s="38">
        <v>15000</v>
      </c>
      <c r="J12" s="38"/>
      <c r="K12" s="38"/>
      <c r="L12" s="38"/>
      <c r="M12" s="38"/>
      <c r="N12" s="38"/>
      <c r="O12" s="38"/>
      <c r="P12" s="2"/>
      <c r="Q12" s="38"/>
      <c r="R12" s="38">
        <v>15000</v>
      </c>
      <c r="S12" s="38">
        <v>15000</v>
      </c>
      <c r="T12" s="38"/>
      <c r="U12" s="38"/>
      <c r="V12" s="38"/>
      <c r="W12" s="38"/>
    </row>
    <row r="13" spans="1:23" ht="18.75" customHeight="1">
      <c r="A13" s="36" t="s">
        <v>207</v>
      </c>
      <c r="B13" s="36" t="s">
        <v>208</v>
      </c>
      <c r="C13" s="37" t="s">
        <v>206</v>
      </c>
      <c r="D13" s="36" t="s">
        <v>56</v>
      </c>
      <c r="E13" s="36" t="s">
        <v>83</v>
      </c>
      <c r="F13" s="36" t="s">
        <v>84</v>
      </c>
      <c r="G13" s="36" t="s">
        <v>211</v>
      </c>
      <c r="H13" s="36" t="s">
        <v>212</v>
      </c>
      <c r="I13" s="38">
        <v>67200</v>
      </c>
      <c r="J13" s="38"/>
      <c r="K13" s="38"/>
      <c r="L13" s="38"/>
      <c r="M13" s="38"/>
      <c r="N13" s="38"/>
      <c r="O13" s="38"/>
      <c r="P13" s="2"/>
      <c r="Q13" s="38"/>
      <c r="R13" s="38">
        <v>67200</v>
      </c>
      <c r="S13" s="38">
        <v>67200</v>
      </c>
      <c r="T13" s="38"/>
      <c r="U13" s="38"/>
      <c r="V13" s="38"/>
      <c r="W13" s="38"/>
    </row>
    <row r="14" spans="1:23" ht="18.75" customHeight="1">
      <c r="A14" s="36" t="s">
        <v>207</v>
      </c>
      <c r="B14" s="36" t="s">
        <v>208</v>
      </c>
      <c r="C14" s="37" t="s">
        <v>206</v>
      </c>
      <c r="D14" s="36" t="s">
        <v>56</v>
      </c>
      <c r="E14" s="36" t="s">
        <v>83</v>
      </c>
      <c r="F14" s="36" t="s">
        <v>84</v>
      </c>
      <c r="G14" s="36" t="s">
        <v>213</v>
      </c>
      <c r="H14" s="36" t="s">
        <v>214</v>
      </c>
      <c r="I14" s="38">
        <v>18000</v>
      </c>
      <c r="J14" s="38"/>
      <c r="K14" s="38"/>
      <c r="L14" s="38"/>
      <c r="M14" s="38"/>
      <c r="N14" s="38"/>
      <c r="O14" s="38"/>
      <c r="P14" s="2"/>
      <c r="Q14" s="38"/>
      <c r="R14" s="38">
        <v>18000</v>
      </c>
      <c r="S14" s="38">
        <v>18000</v>
      </c>
      <c r="T14" s="38"/>
      <c r="U14" s="38"/>
      <c r="V14" s="38"/>
      <c r="W14" s="38"/>
    </row>
    <row r="15" spans="1:23" ht="18.75" customHeight="1">
      <c r="A15" s="36" t="s">
        <v>207</v>
      </c>
      <c r="B15" s="36" t="s">
        <v>208</v>
      </c>
      <c r="C15" s="37" t="s">
        <v>206</v>
      </c>
      <c r="D15" s="36" t="s">
        <v>56</v>
      </c>
      <c r="E15" s="36" t="s">
        <v>83</v>
      </c>
      <c r="F15" s="36" t="s">
        <v>84</v>
      </c>
      <c r="G15" s="36" t="s">
        <v>213</v>
      </c>
      <c r="H15" s="36" t="s">
        <v>214</v>
      </c>
      <c r="I15" s="38">
        <v>10000</v>
      </c>
      <c r="J15" s="38"/>
      <c r="K15" s="38"/>
      <c r="L15" s="38"/>
      <c r="M15" s="38"/>
      <c r="N15" s="38"/>
      <c r="O15" s="38"/>
      <c r="P15" s="2"/>
      <c r="Q15" s="38"/>
      <c r="R15" s="38">
        <v>10000</v>
      </c>
      <c r="S15" s="38">
        <v>10000</v>
      </c>
      <c r="T15" s="38"/>
      <c r="U15" s="38"/>
      <c r="V15" s="38"/>
      <c r="W15" s="38"/>
    </row>
    <row r="16" spans="1:23" ht="18.75" customHeight="1">
      <c r="A16" s="36" t="s">
        <v>207</v>
      </c>
      <c r="B16" s="36" t="s">
        <v>208</v>
      </c>
      <c r="C16" s="37" t="s">
        <v>206</v>
      </c>
      <c r="D16" s="36" t="s">
        <v>56</v>
      </c>
      <c r="E16" s="36" t="s">
        <v>83</v>
      </c>
      <c r="F16" s="36" t="s">
        <v>84</v>
      </c>
      <c r="G16" s="36" t="s">
        <v>213</v>
      </c>
      <c r="H16" s="36" t="s">
        <v>214</v>
      </c>
      <c r="I16" s="38">
        <v>20000</v>
      </c>
      <c r="J16" s="38"/>
      <c r="K16" s="38"/>
      <c r="L16" s="38"/>
      <c r="M16" s="38"/>
      <c r="N16" s="38"/>
      <c r="O16" s="38"/>
      <c r="P16" s="2"/>
      <c r="Q16" s="38"/>
      <c r="R16" s="38">
        <v>20000</v>
      </c>
      <c r="S16" s="38">
        <v>20000</v>
      </c>
      <c r="T16" s="38"/>
      <c r="U16" s="38"/>
      <c r="V16" s="38"/>
      <c r="W16" s="38"/>
    </row>
    <row r="17" spans="1:23" ht="18.75" customHeight="1">
      <c r="A17" s="36" t="s">
        <v>207</v>
      </c>
      <c r="B17" s="36" t="s">
        <v>208</v>
      </c>
      <c r="C17" s="37" t="s">
        <v>206</v>
      </c>
      <c r="D17" s="36" t="s">
        <v>56</v>
      </c>
      <c r="E17" s="36" t="s">
        <v>83</v>
      </c>
      <c r="F17" s="36" t="s">
        <v>84</v>
      </c>
      <c r="G17" s="36" t="s">
        <v>215</v>
      </c>
      <c r="H17" s="36" t="s">
        <v>216</v>
      </c>
      <c r="I17" s="38">
        <v>11200</v>
      </c>
      <c r="J17" s="38"/>
      <c r="K17" s="38"/>
      <c r="L17" s="38"/>
      <c r="M17" s="38"/>
      <c r="N17" s="38"/>
      <c r="O17" s="38"/>
      <c r="P17" s="2"/>
      <c r="Q17" s="38"/>
      <c r="R17" s="38">
        <v>11200</v>
      </c>
      <c r="S17" s="38">
        <v>11200</v>
      </c>
      <c r="T17" s="38"/>
      <c r="U17" s="38"/>
      <c r="V17" s="38"/>
      <c r="W17" s="38"/>
    </row>
    <row r="18" spans="1:23" ht="18.75" customHeight="1">
      <c r="A18" s="36" t="s">
        <v>207</v>
      </c>
      <c r="B18" s="36" t="s">
        <v>208</v>
      </c>
      <c r="C18" s="37" t="s">
        <v>206</v>
      </c>
      <c r="D18" s="36" t="s">
        <v>56</v>
      </c>
      <c r="E18" s="36" t="s">
        <v>83</v>
      </c>
      <c r="F18" s="36" t="s">
        <v>84</v>
      </c>
      <c r="G18" s="36" t="s">
        <v>215</v>
      </c>
      <c r="H18" s="36" t="s">
        <v>216</v>
      </c>
      <c r="I18" s="38">
        <v>3800</v>
      </c>
      <c r="J18" s="38"/>
      <c r="K18" s="38"/>
      <c r="L18" s="38"/>
      <c r="M18" s="38"/>
      <c r="N18" s="38"/>
      <c r="O18" s="38"/>
      <c r="P18" s="2"/>
      <c r="Q18" s="38"/>
      <c r="R18" s="38">
        <v>3800</v>
      </c>
      <c r="S18" s="38">
        <v>3800</v>
      </c>
      <c r="T18" s="38"/>
      <c r="U18" s="38"/>
      <c r="V18" s="38"/>
      <c r="W18" s="38"/>
    </row>
    <row r="19" spans="1:23" ht="18.75" customHeight="1">
      <c r="A19" s="36" t="s">
        <v>207</v>
      </c>
      <c r="B19" s="36" t="s">
        <v>208</v>
      </c>
      <c r="C19" s="37" t="s">
        <v>206</v>
      </c>
      <c r="D19" s="36" t="s">
        <v>56</v>
      </c>
      <c r="E19" s="36" t="s">
        <v>83</v>
      </c>
      <c r="F19" s="36" t="s">
        <v>84</v>
      </c>
      <c r="G19" s="36" t="s">
        <v>215</v>
      </c>
      <c r="H19" s="36" t="s">
        <v>216</v>
      </c>
      <c r="I19" s="38">
        <v>12000</v>
      </c>
      <c r="J19" s="38"/>
      <c r="K19" s="38"/>
      <c r="L19" s="38"/>
      <c r="M19" s="38"/>
      <c r="N19" s="38"/>
      <c r="O19" s="38"/>
      <c r="P19" s="2"/>
      <c r="Q19" s="38"/>
      <c r="R19" s="38">
        <v>12000</v>
      </c>
      <c r="S19" s="38">
        <v>12000</v>
      </c>
      <c r="T19" s="38"/>
      <c r="U19" s="38"/>
      <c r="V19" s="38"/>
      <c r="W19" s="38"/>
    </row>
    <row r="20" spans="1:23" ht="18.75" customHeight="1">
      <c r="A20" s="36" t="s">
        <v>207</v>
      </c>
      <c r="B20" s="36" t="s">
        <v>208</v>
      </c>
      <c r="C20" s="37" t="s">
        <v>206</v>
      </c>
      <c r="D20" s="36" t="s">
        <v>56</v>
      </c>
      <c r="E20" s="36" t="s">
        <v>83</v>
      </c>
      <c r="F20" s="36" t="s">
        <v>84</v>
      </c>
      <c r="G20" s="36" t="s">
        <v>215</v>
      </c>
      <c r="H20" s="36" t="s">
        <v>216</v>
      </c>
      <c r="I20" s="38">
        <v>1200</v>
      </c>
      <c r="J20" s="38"/>
      <c r="K20" s="38"/>
      <c r="L20" s="38"/>
      <c r="M20" s="38"/>
      <c r="N20" s="38"/>
      <c r="O20" s="38"/>
      <c r="P20" s="2"/>
      <c r="Q20" s="38"/>
      <c r="R20" s="38">
        <v>1200</v>
      </c>
      <c r="S20" s="38">
        <v>1200</v>
      </c>
      <c r="T20" s="38"/>
      <c r="U20" s="38"/>
      <c r="V20" s="38"/>
      <c r="W20" s="38"/>
    </row>
    <row r="21" spans="1:23" ht="18.75" customHeight="1">
      <c r="A21" s="36" t="s">
        <v>207</v>
      </c>
      <c r="B21" s="36" t="s">
        <v>208</v>
      </c>
      <c r="C21" s="37" t="s">
        <v>206</v>
      </c>
      <c r="D21" s="36" t="s">
        <v>56</v>
      </c>
      <c r="E21" s="36" t="s">
        <v>83</v>
      </c>
      <c r="F21" s="36" t="s">
        <v>84</v>
      </c>
      <c r="G21" s="36" t="s">
        <v>215</v>
      </c>
      <c r="H21" s="36" t="s">
        <v>216</v>
      </c>
      <c r="I21" s="38">
        <v>5000</v>
      </c>
      <c r="J21" s="38"/>
      <c r="K21" s="38"/>
      <c r="L21" s="38"/>
      <c r="M21" s="38"/>
      <c r="N21" s="38"/>
      <c r="O21" s="38"/>
      <c r="P21" s="2"/>
      <c r="Q21" s="38"/>
      <c r="R21" s="38">
        <v>5000</v>
      </c>
      <c r="S21" s="38">
        <v>5000</v>
      </c>
      <c r="T21" s="38"/>
      <c r="U21" s="38"/>
      <c r="V21" s="38"/>
      <c r="W21" s="38"/>
    </row>
    <row r="22" spans="1:23" ht="18.75" customHeight="1">
      <c r="A22" s="36" t="s">
        <v>207</v>
      </c>
      <c r="B22" s="36" t="s">
        <v>208</v>
      </c>
      <c r="C22" s="37" t="s">
        <v>206</v>
      </c>
      <c r="D22" s="36" t="s">
        <v>56</v>
      </c>
      <c r="E22" s="36" t="s">
        <v>83</v>
      </c>
      <c r="F22" s="36" t="s">
        <v>84</v>
      </c>
      <c r="G22" s="36" t="s">
        <v>215</v>
      </c>
      <c r="H22" s="36" t="s">
        <v>216</v>
      </c>
      <c r="I22" s="38">
        <v>4000</v>
      </c>
      <c r="J22" s="38"/>
      <c r="K22" s="38"/>
      <c r="L22" s="38"/>
      <c r="M22" s="38"/>
      <c r="N22" s="38"/>
      <c r="O22" s="38"/>
      <c r="P22" s="2"/>
      <c r="Q22" s="38"/>
      <c r="R22" s="38">
        <v>4000</v>
      </c>
      <c r="S22" s="38">
        <v>4000</v>
      </c>
      <c r="T22" s="38"/>
      <c r="U22" s="38"/>
      <c r="V22" s="38"/>
      <c r="W22" s="38"/>
    </row>
    <row r="23" spans="1:23" ht="18.75" customHeight="1">
      <c r="A23" s="36" t="s">
        <v>207</v>
      </c>
      <c r="B23" s="36" t="s">
        <v>208</v>
      </c>
      <c r="C23" s="37" t="s">
        <v>206</v>
      </c>
      <c r="D23" s="36" t="s">
        <v>56</v>
      </c>
      <c r="E23" s="36" t="s">
        <v>83</v>
      </c>
      <c r="F23" s="36" t="s">
        <v>84</v>
      </c>
      <c r="G23" s="36" t="s">
        <v>215</v>
      </c>
      <c r="H23" s="36" t="s">
        <v>216</v>
      </c>
      <c r="I23" s="38">
        <v>7000</v>
      </c>
      <c r="J23" s="38"/>
      <c r="K23" s="38"/>
      <c r="L23" s="38"/>
      <c r="M23" s="38"/>
      <c r="N23" s="38"/>
      <c r="O23" s="38"/>
      <c r="P23" s="2"/>
      <c r="Q23" s="38"/>
      <c r="R23" s="38">
        <v>7000</v>
      </c>
      <c r="S23" s="38">
        <v>7000</v>
      </c>
      <c r="T23" s="38"/>
      <c r="U23" s="38"/>
      <c r="V23" s="38"/>
      <c r="W23" s="38"/>
    </row>
    <row r="24" spans="1:23" ht="18.75" customHeight="1">
      <c r="A24" s="36" t="s">
        <v>207</v>
      </c>
      <c r="B24" s="36" t="s">
        <v>208</v>
      </c>
      <c r="C24" s="37" t="s">
        <v>206</v>
      </c>
      <c r="D24" s="36" t="s">
        <v>56</v>
      </c>
      <c r="E24" s="36" t="s">
        <v>83</v>
      </c>
      <c r="F24" s="36" t="s">
        <v>84</v>
      </c>
      <c r="G24" s="36" t="s">
        <v>215</v>
      </c>
      <c r="H24" s="36" t="s">
        <v>216</v>
      </c>
      <c r="I24" s="38">
        <v>42000</v>
      </c>
      <c r="J24" s="38"/>
      <c r="K24" s="38"/>
      <c r="L24" s="38"/>
      <c r="M24" s="38"/>
      <c r="N24" s="38"/>
      <c r="O24" s="38"/>
      <c r="P24" s="2"/>
      <c r="Q24" s="38"/>
      <c r="R24" s="38">
        <v>42000</v>
      </c>
      <c r="S24" s="38">
        <v>42000</v>
      </c>
      <c r="T24" s="38"/>
      <c r="U24" s="38"/>
      <c r="V24" s="38"/>
      <c r="W24" s="38"/>
    </row>
    <row r="25" spans="1:23" ht="18.75" customHeight="1">
      <c r="A25" s="36" t="s">
        <v>207</v>
      </c>
      <c r="B25" s="36" t="s">
        <v>208</v>
      </c>
      <c r="C25" s="37" t="s">
        <v>206</v>
      </c>
      <c r="D25" s="36" t="s">
        <v>56</v>
      </c>
      <c r="E25" s="36" t="s">
        <v>83</v>
      </c>
      <c r="F25" s="36" t="s">
        <v>84</v>
      </c>
      <c r="G25" s="36" t="s">
        <v>215</v>
      </c>
      <c r="H25" s="36" t="s">
        <v>216</v>
      </c>
      <c r="I25" s="38">
        <v>10000</v>
      </c>
      <c r="J25" s="38"/>
      <c r="K25" s="38"/>
      <c r="L25" s="38"/>
      <c r="M25" s="38"/>
      <c r="N25" s="38"/>
      <c r="O25" s="38"/>
      <c r="P25" s="2"/>
      <c r="Q25" s="38"/>
      <c r="R25" s="38">
        <v>10000</v>
      </c>
      <c r="S25" s="38">
        <v>10000</v>
      </c>
      <c r="T25" s="38"/>
      <c r="U25" s="38"/>
      <c r="V25" s="38"/>
      <c r="W25" s="38"/>
    </row>
    <row r="26" spans="1:23" ht="18.75" customHeight="1">
      <c r="A26" s="36" t="s">
        <v>207</v>
      </c>
      <c r="B26" s="36" t="s">
        <v>208</v>
      </c>
      <c r="C26" s="37" t="s">
        <v>206</v>
      </c>
      <c r="D26" s="36" t="s">
        <v>56</v>
      </c>
      <c r="E26" s="36" t="s">
        <v>83</v>
      </c>
      <c r="F26" s="36" t="s">
        <v>84</v>
      </c>
      <c r="G26" s="36" t="s">
        <v>217</v>
      </c>
      <c r="H26" s="36" t="s">
        <v>218</v>
      </c>
      <c r="I26" s="38">
        <v>20000</v>
      </c>
      <c r="J26" s="38"/>
      <c r="K26" s="38"/>
      <c r="L26" s="38"/>
      <c r="M26" s="38"/>
      <c r="N26" s="38"/>
      <c r="O26" s="38"/>
      <c r="P26" s="2"/>
      <c r="Q26" s="38"/>
      <c r="R26" s="38">
        <v>20000</v>
      </c>
      <c r="S26" s="38">
        <v>20000</v>
      </c>
      <c r="T26" s="38"/>
      <c r="U26" s="38"/>
      <c r="V26" s="38"/>
      <c r="W26" s="38"/>
    </row>
    <row r="27" spans="1:23" ht="18.75" customHeight="1">
      <c r="A27" s="36" t="s">
        <v>207</v>
      </c>
      <c r="B27" s="36" t="s">
        <v>208</v>
      </c>
      <c r="C27" s="37" t="s">
        <v>206</v>
      </c>
      <c r="D27" s="36" t="s">
        <v>56</v>
      </c>
      <c r="E27" s="36" t="s">
        <v>83</v>
      </c>
      <c r="F27" s="36" t="s">
        <v>84</v>
      </c>
      <c r="G27" s="36" t="s">
        <v>217</v>
      </c>
      <c r="H27" s="36" t="s">
        <v>218</v>
      </c>
      <c r="I27" s="38">
        <v>10000</v>
      </c>
      <c r="J27" s="38"/>
      <c r="K27" s="38"/>
      <c r="L27" s="38"/>
      <c r="M27" s="38"/>
      <c r="N27" s="38"/>
      <c r="O27" s="38"/>
      <c r="P27" s="2"/>
      <c r="Q27" s="38"/>
      <c r="R27" s="38">
        <v>10000</v>
      </c>
      <c r="S27" s="38">
        <v>10000</v>
      </c>
      <c r="T27" s="38"/>
      <c r="U27" s="38"/>
      <c r="V27" s="38"/>
      <c r="W27" s="38"/>
    </row>
    <row r="28" spans="1:23" ht="18.75" customHeight="1">
      <c r="A28" s="36" t="s">
        <v>207</v>
      </c>
      <c r="B28" s="36" t="s">
        <v>208</v>
      </c>
      <c r="C28" s="37" t="s">
        <v>206</v>
      </c>
      <c r="D28" s="36" t="s">
        <v>56</v>
      </c>
      <c r="E28" s="36" t="s">
        <v>83</v>
      </c>
      <c r="F28" s="36" t="s">
        <v>84</v>
      </c>
      <c r="G28" s="36" t="s">
        <v>217</v>
      </c>
      <c r="H28" s="36" t="s">
        <v>218</v>
      </c>
      <c r="I28" s="38">
        <v>10000</v>
      </c>
      <c r="J28" s="38"/>
      <c r="K28" s="38"/>
      <c r="L28" s="38"/>
      <c r="M28" s="38"/>
      <c r="N28" s="38"/>
      <c r="O28" s="38"/>
      <c r="P28" s="2"/>
      <c r="Q28" s="38"/>
      <c r="R28" s="38">
        <v>10000</v>
      </c>
      <c r="S28" s="38">
        <v>10000</v>
      </c>
      <c r="T28" s="38"/>
      <c r="U28" s="38"/>
      <c r="V28" s="38"/>
      <c r="W28" s="38"/>
    </row>
    <row r="29" spans="1:23" ht="18.75" customHeight="1">
      <c r="A29" s="36" t="s">
        <v>207</v>
      </c>
      <c r="B29" s="36" t="s">
        <v>208</v>
      </c>
      <c r="C29" s="37" t="s">
        <v>206</v>
      </c>
      <c r="D29" s="36" t="s">
        <v>56</v>
      </c>
      <c r="E29" s="36" t="s">
        <v>83</v>
      </c>
      <c r="F29" s="36" t="s">
        <v>84</v>
      </c>
      <c r="G29" s="36" t="s">
        <v>217</v>
      </c>
      <c r="H29" s="36" t="s">
        <v>218</v>
      </c>
      <c r="I29" s="38">
        <v>6000</v>
      </c>
      <c r="J29" s="38"/>
      <c r="K29" s="38"/>
      <c r="L29" s="38"/>
      <c r="M29" s="38"/>
      <c r="N29" s="38"/>
      <c r="O29" s="38"/>
      <c r="P29" s="2"/>
      <c r="Q29" s="38"/>
      <c r="R29" s="38">
        <v>6000</v>
      </c>
      <c r="S29" s="38">
        <v>6000</v>
      </c>
      <c r="T29" s="38"/>
      <c r="U29" s="38"/>
      <c r="V29" s="38"/>
      <c r="W29" s="38"/>
    </row>
    <row r="30" spans="1:23" ht="18.75" customHeight="1">
      <c r="A30" s="36" t="s">
        <v>207</v>
      </c>
      <c r="B30" s="36" t="s">
        <v>208</v>
      </c>
      <c r="C30" s="37" t="s">
        <v>206</v>
      </c>
      <c r="D30" s="36" t="s">
        <v>56</v>
      </c>
      <c r="E30" s="36" t="s">
        <v>83</v>
      </c>
      <c r="F30" s="36" t="s">
        <v>84</v>
      </c>
      <c r="G30" s="36" t="s">
        <v>217</v>
      </c>
      <c r="H30" s="36" t="s">
        <v>218</v>
      </c>
      <c r="I30" s="38">
        <v>30000</v>
      </c>
      <c r="J30" s="38"/>
      <c r="K30" s="38"/>
      <c r="L30" s="38"/>
      <c r="M30" s="38"/>
      <c r="N30" s="38"/>
      <c r="O30" s="38"/>
      <c r="P30" s="2"/>
      <c r="Q30" s="38"/>
      <c r="R30" s="38">
        <v>30000</v>
      </c>
      <c r="S30" s="38">
        <v>30000</v>
      </c>
      <c r="T30" s="38"/>
      <c r="U30" s="38"/>
      <c r="V30" s="38"/>
      <c r="W30" s="38"/>
    </row>
    <row r="31" spans="1:23" ht="18.75" customHeight="1">
      <c r="A31" s="36" t="s">
        <v>207</v>
      </c>
      <c r="B31" s="36" t="s">
        <v>208</v>
      </c>
      <c r="C31" s="37" t="s">
        <v>206</v>
      </c>
      <c r="D31" s="36" t="s">
        <v>56</v>
      </c>
      <c r="E31" s="36" t="s">
        <v>83</v>
      </c>
      <c r="F31" s="36" t="s">
        <v>84</v>
      </c>
      <c r="G31" s="36" t="s">
        <v>217</v>
      </c>
      <c r="H31" s="36" t="s">
        <v>218</v>
      </c>
      <c r="I31" s="38">
        <v>6000</v>
      </c>
      <c r="J31" s="38"/>
      <c r="K31" s="38"/>
      <c r="L31" s="38"/>
      <c r="M31" s="38"/>
      <c r="N31" s="38"/>
      <c r="O31" s="38"/>
      <c r="P31" s="2"/>
      <c r="Q31" s="38"/>
      <c r="R31" s="38">
        <v>6000</v>
      </c>
      <c r="S31" s="38">
        <v>6000</v>
      </c>
      <c r="T31" s="38"/>
      <c r="U31" s="38"/>
      <c r="V31" s="38"/>
      <c r="W31" s="38"/>
    </row>
    <row r="32" spans="1:23" ht="18.75" customHeight="1">
      <c r="A32" s="36" t="s">
        <v>207</v>
      </c>
      <c r="B32" s="36" t="s">
        <v>208</v>
      </c>
      <c r="C32" s="37" t="s">
        <v>206</v>
      </c>
      <c r="D32" s="36" t="s">
        <v>56</v>
      </c>
      <c r="E32" s="36" t="s">
        <v>83</v>
      </c>
      <c r="F32" s="36" t="s">
        <v>84</v>
      </c>
      <c r="G32" s="36" t="s">
        <v>217</v>
      </c>
      <c r="H32" s="36" t="s">
        <v>218</v>
      </c>
      <c r="I32" s="38">
        <v>20000</v>
      </c>
      <c r="J32" s="38"/>
      <c r="K32" s="38"/>
      <c r="L32" s="38"/>
      <c r="M32" s="38"/>
      <c r="N32" s="38"/>
      <c r="O32" s="38"/>
      <c r="P32" s="2"/>
      <c r="Q32" s="38"/>
      <c r="R32" s="38">
        <v>20000</v>
      </c>
      <c r="S32" s="38">
        <v>20000</v>
      </c>
      <c r="T32" s="38"/>
      <c r="U32" s="38"/>
      <c r="V32" s="38"/>
      <c r="W32" s="38"/>
    </row>
    <row r="33" spans="1:23" ht="18.75" customHeight="1">
      <c r="A33" s="36" t="s">
        <v>207</v>
      </c>
      <c r="B33" s="36" t="s">
        <v>208</v>
      </c>
      <c r="C33" s="37" t="s">
        <v>206</v>
      </c>
      <c r="D33" s="36" t="s">
        <v>56</v>
      </c>
      <c r="E33" s="36" t="s">
        <v>83</v>
      </c>
      <c r="F33" s="36" t="s">
        <v>84</v>
      </c>
      <c r="G33" s="36" t="s">
        <v>217</v>
      </c>
      <c r="H33" s="36" t="s">
        <v>218</v>
      </c>
      <c r="I33" s="38">
        <v>5000</v>
      </c>
      <c r="J33" s="38"/>
      <c r="K33" s="38"/>
      <c r="L33" s="38"/>
      <c r="M33" s="38"/>
      <c r="N33" s="38"/>
      <c r="O33" s="38"/>
      <c r="P33" s="2"/>
      <c r="Q33" s="38"/>
      <c r="R33" s="38">
        <v>5000</v>
      </c>
      <c r="S33" s="38">
        <v>5000</v>
      </c>
      <c r="T33" s="38"/>
      <c r="U33" s="38"/>
      <c r="V33" s="38"/>
      <c r="W33" s="38"/>
    </row>
    <row r="34" spans="1:23" ht="18.75" customHeight="1">
      <c r="A34" s="36" t="s">
        <v>207</v>
      </c>
      <c r="B34" s="36" t="s">
        <v>208</v>
      </c>
      <c r="C34" s="37" t="s">
        <v>206</v>
      </c>
      <c r="D34" s="36" t="s">
        <v>56</v>
      </c>
      <c r="E34" s="36" t="s">
        <v>83</v>
      </c>
      <c r="F34" s="36" t="s">
        <v>84</v>
      </c>
      <c r="G34" s="36" t="s">
        <v>217</v>
      </c>
      <c r="H34" s="36" t="s">
        <v>218</v>
      </c>
      <c r="I34" s="38">
        <v>10000</v>
      </c>
      <c r="J34" s="38"/>
      <c r="K34" s="38"/>
      <c r="L34" s="38"/>
      <c r="M34" s="38"/>
      <c r="N34" s="38"/>
      <c r="O34" s="38"/>
      <c r="P34" s="2"/>
      <c r="Q34" s="38"/>
      <c r="R34" s="38">
        <v>10000</v>
      </c>
      <c r="S34" s="38">
        <v>10000</v>
      </c>
      <c r="T34" s="38"/>
      <c r="U34" s="38"/>
      <c r="V34" s="38"/>
      <c r="W34" s="38"/>
    </row>
    <row r="35" spans="1:23" ht="18.75" customHeight="1">
      <c r="A35" s="36" t="s">
        <v>207</v>
      </c>
      <c r="B35" s="36" t="s">
        <v>208</v>
      </c>
      <c r="C35" s="37" t="s">
        <v>206</v>
      </c>
      <c r="D35" s="36" t="s">
        <v>56</v>
      </c>
      <c r="E35" s="36" t="s">
        <v>83</v>
      </c>
      <c r="F35" s="36" t="s">
        <v>84</v>
      </c>
      <c r="G35" s="36" t="s">
        <v>217</v>
      </c>
      <c r="H35" s="36" t="s">
        <v>218</v>
      </c>
      <c r="I35" s="38">
        <v>10000</v>
      </c>
      <c r="J35" s="38"/>
      <c r="K35" s="38"/>
      <c r="L35" s="38"/>
      <c r="M35" s="38"/>
      <c r="N35" s="38"/>
      <c r="O35" s="38"/>
      <c r="P35" s="2"/>
      <c r="Q35" s="38"/>
      <c r="R35" s="38">
        <v>10000</v>
      </c>
      <c r="S35" s="38">
        <v>10000</v>
      </c>
      <c r="T35" s="38"/>
      <c r="U35" s="38"/>
      <c r="V35" s="38"/>
      <c r="W35" s="38"/>
    </row>
    <row r="36" spans="1:23" ht="18.75" customHeight="1">
      <c r="A36" s="36" t="s">
        <v>207</v>
      </c>
      <c r="B36" s="36" t="s">
        <v>208</v>
      </c>
      <c r="C36" s="37" t="s">
        <v>206</v>
      </c>
      <c r="D36" s="36" t="s">
        <v>56</v>
      </c>
      <c r="E36" s="36" t="s">
        <v>83</v>
      </c>
      <c r="F36" s="36" t="s">
        <v>84</v>
      </c>
      <c r="G36" s="36" t="s">
        <v>217</v>
      </c>
      <c r="H36" s="36" t="s">
        <v>218</v>
      </c>
      <c r="I36" s="38">
        <v>50000</v>
      </c>
      <c r="J36" s="38"/>
      <c r="K36" s="38"/>
      <c r="L36" s="38"/>
      <c r="M36" s="38"/>
      <c r="N36" s="38"/>
      <c r="O36" s="38"/>
      <c r="P36" s="2"/>
      <c r="Q36" s="38"/>
      <c r="R36" s="38">
        <v>50000</v>
      </c>
      <c r="S36" s="38">
        <v>50000</v>
      </c>
      <c r="T36" s="38"/>
      <c r="U36" s="38"/>
      <c r="V36" s="38"/>
      <c r="W36" s="38"/>
    </row>
    <row r="37" spans="1:23" ht="18.75" customHeight="1">
      <c r="A37" s="36" t="s">
        <v>207</v>
      </c>
      <c r="B37" s="36" t="s">
        <v>208</v>
      </c>
      <c r="C37" s="37" t="s">
        <v>206</v>
      </c>
      <c r="D37" s="36" t="s">
        <v>56</v>
      </c>
      <c r="E37" s="36" t="s">
        <v>83</v>
      </c>
      <c r="F37" s="36" t="s">
        <v>84</v>
      </c>
      <c r="G37" s="36" t="s">
        <v>217</v>
      </c>
      <c r="H37" s="36" t="s">
        <v>218</v>
      </c>
      <c r="I37" s="38">
        <v>400000</v>
      </c>
      <c r="J37" s="38"/>
      <c r="K37" s="38"/>
      <c r="L37" s="38"/>
      <c r="M37" s="38"/>
      <c r="N37" s="38"/>
      <c r="O37" s="38"/>
      <c r="P37" s="2"/>
      <c r="Q37" s="38"/>
      <c r="R37" s="38">
        <v>400000</v>
      </c>
      <c r="S37" s="38">
        <v>400000</v>
      </c>
      <c r="T37" s="38"/>
      <c r="U37" s="38"/>
      <c r="V37" s="38"/>
      <c r="W37" s="38"/>
    </row>
    <row r="38" spans="1:23" ht="18.75" customHeight="1">
      <c r="A38" s="82" t="s">
        <v>32</v>
      </c>
      <c r="B38" s="82"/>
      <c r="C38" s="82"/>
      <c r="D38" s="82"/>
      <c r="E38" s="82"/>
      <c r="F38" s="82"/>
      <c r="G38" s="82"/>
      <c r="H38" s="82"/>
      <c r="I38" s="38">
        <v>818400</v>
      </c>
      <c r="J38" s="38"/>
      <c r="K38" s="38"/>
      <c r="L38" s="38"/>
      <c r="M38" s="38"/>
      <c r="N38" s="38"/>
      <c r="O38" s="38"/>
      <c r="P38" s="38"/>
      <c r="Q38" s="38"/>
      <c r="R38" s="38">
        <v>818400</v>
      </c>
      <c r="S38" s="38">
        <v>818400</v>
      </c>
      <c r="T38" s="38"/>
      <c r="U38" s="38"/>
      <c r="V38" s="38"/>
      <c r="W38" s="38"/>
    </row>
  </sheetData>
  <mergeCells count="28">
    <mergeCell ref="A38:H38"/>
    <mergeCell ref="D5:D8"/>
    <mergeCell ref="I5:I8"/>
    <mergeCell ref="J6:K7"/>
    <mergeCell ref="L6:L8"/>
    <mergeCell ref="A5:A8"/>
    <mergeCell ref="B5:B8"/>
    <mergeCell ref="C5:C8"/>
    <mergeCell ref="E5:E8"/>
    <mergeCell ref="G5:G8"/>
    <mergeCell ref="F5:F8"/>
    <mergeCell ref="H5:H8"/>
    <mergeCell ref="A3:W3"/>
    <mergeCell ref="Q5:Q8"/>
    <mergeCell ref="R5:W5"/>
    <mergeCell ref="R6:R8"/>
    <mergeCell ref="S6:S8"/>
    <mergeCell ref="T6:T8"/>
    <mergeCell ref="U6:U8"/>
    <mergeCell ref="V6:V8"/>
    <mergeCell ref="W6:W8"/>
    <mergeCell ref="M6:M8"/>
    <mergeCell ref="J5:M5"/>
    <mergeCell ref="N6:N8"/>
    <mergeCell ref="O6:O8"/>
    <mergeCell ref="P6:P8"/>
    <mergeCell ref="N5:P5"/>
    <mergeCell ref="A4:H4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16"/>
  <sheetViews>
    <sheetView showZeros="0" workbookViewId="0">
      <pane ySplit="1" topLeftCell="A14" activePane="bottomLeft" state="frozen"/>
      <selection activeCell="D32" sqref="D32"/>
      <selection pane="bottomLeft" activeCell="B9" sqref="B9"/>
    </sheetView>
  </sheetViews>
  <sheetFormatPr defaultColWidth="8.88671875" defaultRowHeight="15" customHeight="1"/>
  <cols>
    <col min="1" max="1" width="44.44140625" customWidth="1"/>
    <col min="2" max="2" width="41.5546875" customWidth="1"/>
    <col min="3" max="4" width="13.88671875" customWidth="1"/>
    <col min="5" max="5" width="26.88671875" customWidth="1"/>
    <col min="6" max="8" width="10" customWidth="1"/>
    <col min="9" max="9" width="13.6640625" customWidth="1"/>
    <col min="10" max="10" width="28" customWidth="1"/>
  </cols>
  <sheetData>
    <row r="1" spans="1:10" ht="15" customHeight="1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15" customHeight="1">
      <c r="A2" s="84" t="s">
        <v>219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45" customHeight="1">
      <c r="A3" s="83" t="s">
        <v>220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20.25" customHeight="1">
      <c r="A4" s="86" t="str">
        <f>"单位名称："&amp;"元江县澧江卫生院"</f>
        <v>单位名称：元江县澧江卫生院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20.25" customHeight="1">
      <c r="A5" s="85" t="s">
        <v>221</v>
      </c>
      <c r="B5" s="85" t="s">
        <v>222</v>
      </c>
      <c r="C5" s="85" t="s">
        <v>223</v>
      </c>
      <c r="D5" s="85" t="s">
        <v>224</v>
      </c>
      <c r="E5" s="85" t="s">
        <v>225</v>
      </c>
      <c r="F5" s="85" t="s">
        <v>226</v>
      </c>
      <c r="G5" s="85" t="s">
        <v>227</v>
      </c>
      <c r="H5" s="85" t="s">
        <v>228</v>
      </c>
      <c r="I5" s="85" t="s">
        <v>229</v>
      </c>
      <c r="J5" s="85" t="s">
        <v>230</v>
      </c>
    </row>
    <row r="6" spans="1:10" ht="46.5" customHeight="1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ht="20.25" customHeight="1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</row>
    <row r="8" spans="1:10" ht="20.25" customHeight="1">
      <c r="A8" t="s">
        <v>56</v>
      </c>
      <c r="B8" s="2"/>
      <c r="C8" s="2"/>
      <c r="E8" s="44"/>
      <c r="F8" s="44"/>
      <c r="G8" s="44"/>
      <c r="H8" s="44"/>
      <c r="I8" s="44"/>
      <c r="J8" s="44"/>
    </row>
    <row r="9" spans="1:10" ht="35.4" customHeight="1">
      <c r="A9" s="45" t="s">
        <v>206</v>
      </c>
      <c r="B9" s="2" t="s">
        <v>231</v>
      </c>
      <c r="C9" s="46"/>
      <c r="D9" s="46"/>
      <c r="E9" s="44"/>
      <c r="F9" s="44"/>
      <c r="G9" s="44"/>
      <c r="H9" s="44"/>
      <c r="I9" s="44"/>
      <c r="J9" s="44"/>
    </row>
    <row r="10" spans="1:10" ht="43.2" customHeight="1">
      <c r="A10" s="2"/>
      <c r="B10" s="2"/>
      <c r="C10" s="2" t="s">
        <v>232</v>
      </c>
      <c r="D10" s="47" t="s">
        <v>233</v>
      </c>
      <c r="E10" s="48" t="s">
        <v>234</v>
      </c>
      <c r="F10" s="49" t="s">
        <v>235</v>
      </c>
      <c r="G10" s="46" t="s">
        <v>236</v>
      </c>
      <c r="H10" s="49" t="s">
        <v>237</v>
      </c>
      <c r="I10" s="49" t="s">
        <v>238</v>
      </c>
      <c r="J10" s="48" t="s">
        <v>239</v>
      </c>
    </row>
    <row r="11" spans="1:10" ht="57.6" customHeight="1">
      <c r="A11" s="2"/>
      <c r="B11" s="2"/>
      <c r="C11" s="2" t="s">
        <v>232</v>
      </c>
      <c r="D11" s="47" t="s">
        <v>233</v>
      </c>
      <c r="E11" s="48" t="s">
        <v>240</v>
      </c>
      <c r="F11" s="49" t="s">
        <v>241</v>
      </c>
      <c r="G11" s="46" t="s">
        <v>242</v>
      </c>
      <c r="H11" s="49" t="s">
        <v>243</v>
      </c>
      <c r="I11" s="49" t="s">
        <v>238</v>
      </c>
      <c r="J11" s="48" t="s">
        <v>244</v>
      </c>
    </row>
    <row r="12" spans="1:10" ht="34.950000000000003" customHeight="1">
      <c r="A12" s="2"/>
      <c r="B12" s="2"/>
      <c r="C12" s="2" t="s">
        <v>232</v>
      </c>
      <c r="D12" s="47" t="s">
        <v>245</v>
      </c>
      <c r="E12" s="48" t="s">
        <v>246</v>
      </c>
      <c r="F12" s="49" t="s">
        <v>235</v>
      </c>
      <c r="G12" s="46" t="s">
        <v>247</v>
      </c>
      <c r="H12" s="49" t="s">
        <v>243</v>
      </c>
      <c r="I12" s="49" t="s">
        <v>238</v>
      </c>
      <c r="J12" s="48" t="s">
        <v>248</v>
      </c>
    </row>
    <row r="13" spans="1:10" ht="34.950000000000003" customHeight="1">
      <c r="A13" s="2"/>
      <c r="B13" s="2"/>
      <c r="C13" s="2" t="s">
        <v>232</v>
      </c>
      <c r="D13" s="47" t="s">
        <v>245</v>
      </c>
      <c r="E13" s="48" t="s">
        <v>249</v>
      </c>
      <c r="F13" s="49" t="s">
        <v>235</v>
      </c>
      <c r="G13" s="46" t="s">
        <v>250</v>
      </c>
      <c r="H13" s="49" t="s">
        <v>243</v>
      </c>
      <c r="I13" s="49" t="s">
        <v>238</v>
      </c>
      <c r="J13" s="48" t="s">
        <v>251</v>
      </c>
    </row>
    <row r="14" spans="1:10" ht="34.950000000000003" customHeight="1">
      <c r="A14" s="2"/>
      <c r="B14" s="2"/>
      <c r="C14" s="2" t="s">
        <v>232</v>
      </c>
      <c r="D14" s="47" t="s">
        <v>252</v>
      </c>
      <c r="E14" s="48" t="s">
        <v>253</v>
      </c>
      <c r="F14" s="49" t="s">
        <v>241</v>
      </c>
      <c r="G14" s="46" t="s">
        <v>47</v>
      </c>
      <c r="H14" s="49" t="s">
        <v>254</v>
      </c>
      <c r="I14" s="49" t="s">
        <v>238</v>
      </c>
      <c r="J14" s="48" t="s">
        <v>255</v>
      </c>
    </row>
    <row r="15" spans="1:10" ht="34.950000000000003" customHeight="1">
      <c r="A15" s="2"/>
      <c r="B15" s="2"/>
      <c r="C15" s="2" t="s">
        <v>256</v>
      </c>
      <c r="D15" s="47" t="s">
        <v>257</v>
      </c>
      <c r="E15" s="48" t="s">
        <v>258</v>
      </c>
      <c r="F15" s="49" t="s">
        <v>235</v>
      </c>
      <c r="G15" s="46" t="s">
        <v>51</v>
      </c>
      <c r="H15" s="49" t="s">
        <v>259</v>
      </c>
      <c r="I15" s="49" t="s">
        <v>238</v>
      </c>
      <c r="J15" s="48" t="s">
        <v>260</v>
      </c>
    </row>
    <row r="16" spans="1:10" ht="46.2" customHeight="1">
      <c r="A16" s="2"/>
      <c r="B16" s="2"/>
      <c r="C16" s="2" t="s">
        <v>261</v>
      </c>
      <c r="D16" s="47" t="s">
        <v>262</v>
      </c>
      <c r="E16" s="48" t="s">
        <v>263</v>
      </c>
      <c r="F16" s="49" t="s">
        <v>235</v>
      </c>
      <c r="G16" s="46" t="s">
        <v>250</v>
      </c>
      <c r="H16" s="49" t="s">
        <v>243</v>
      </c>
      <c r="I16" s="49" t="s">
        <v>238</v>
      </c>
      <c r="J16" s="48" t="s">
        <v>264</v>
      </c>
    </row>
  </sheetData>
  <mergeCells count="13">
    <mergeCell ref="A3:J3"/>
    <mergeCell ref="A2:J2"/>
    <mergeCell ref="A5:A6"/>
    <mergeCell ref="C5:C6"/>
    <mergeCell ref="F5:F6"/>
    <mergeCell ref="D5:D6"/>
    <mergeCell ref="E5:E6"/>
    <mergeCell ref="G5:G6"/>
    <mergeCell ref="H5:H6"/>
    <mergeCell ref="I5:I6"/>
    <mergeCell ref="J5:J6"/>
    <mergeCell ref="A4:J4"/>
    <mergeCell ref="B5:B6"/>
  </mergeCells>
  <phoneticPr fontId="16" type="noConversion"/>
  <pageMargins left="0.7" right="0.7" top="0.75" bottom="0.75" header="0.3" footer="0.3"/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2025-02-17T08:53:34Z</dcterms:modified>
</cp:coreProperties>
</file>