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<sst xmlns="http://schemas.openxmlformats.org/spreadsheetml/2006/main" count="892" uniqueCount="350">
  <si>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</si>
  <si>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</si>
  <si>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</si>
  <si>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</si>
  <si>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</si>
  <si>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</si>
  <si>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</si>
  <si>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</si>
  <si>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</si>
  <si>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</si>
  <si>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</si>
  <si>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</si>
  <si>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</si>
  <si>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</si>
  <si>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</si>
  <si>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</si>
  <si>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</si>
  <si>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</si>
  <si>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</si>
  <si>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</si>
  <si>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</si>
  <si>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</si>
  <si>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</si>
  <si>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</si>
  <si>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</si>
  <si>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</si>
  <si>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</si>
  <si>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</si>
  <si>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</si>
  <si>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</si>
  <si>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</si>
  <si>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</si>
  <si>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</si>
  <si>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</si>
  <si>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</si>
  <si>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</si>
  <si>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</si>
  <si>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</si>
  <si>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</si>
  <si>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</si>
  <si>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</si>
  <si>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</si>
  <si>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</si>
  <si>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</si>
  <si>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</si>
  <si>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</si>
  <si>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</si>
  <si>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</si>
  <si>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</si>
  <si>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</si>
  <si>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</si>
  <si>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</si>
  <si>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</si>
  <si>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</si>
  <si>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</si>
  <si>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123005</t>
  </si>
  <si>
    <t>元江哈尼族彝族傣族自治县地方公路管理段</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</si>
  <si>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</si>
  <si>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</si>
  <si>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</si>
  <si>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</si>
  <si>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</si>
  <si>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</si>
  <si>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</si>
  <si>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</si>
  <si>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</si>
  <si>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</si>
  <si>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</si>
  <si>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</si>
  <si>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</si>
  <si>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</si>
  <si>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</si>
  <si>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</si>
  <si>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</si>
  <si>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</si>
  <si>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</si>
  <si>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</si>
  <si>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</si>
  <si>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</si>
  <si>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</si>
  <si>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</si>
  <si>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</si>
  <si>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</si>
  <si>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</si>
  <si>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</si>
  <si>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</si>
  <si>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</si>
  <si>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</si>
  <si>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</si>
  <si>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</si>
  <si>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</si>
  <si>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214</t>
  </si>
  <si>
    <t>交通运输支出</t>
  </si>
  <si>
    <t>21401</t>
  </si>
  <si>
    <t>公路水路运输</t>
  </si>
  <si>
    <t>2140106</t>
  </si>
  <si>
    <t>公路养护</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</si>
  <si>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</si>
  <si>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</si>
  <si>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</si>
  <si>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</si>
  <si>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</si>
  <si>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</si>
  <si>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</si>
  <si>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</si>
  <si>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</si>
  <si>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</si>
  <si>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</si>
  <si>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</si>
  <si>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</si>
  <si>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</si>
  <si>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</si>
  <si>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</si>
  <si>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</si>
  <si>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</si>
  <si>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</si>
  <si>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</si>
  <si>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</si>
  <si>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</si>
  <si>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</si>
  <si>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</si>
  <si>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</si>
  <si>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</si>
  <si>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</si>
  <si>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</si>
  <si>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</si>
  <si>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</si>
  <si>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</si>
  <si>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</si>
  <si>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</si>
  <si>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</si>
  <si>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</si>
  <si>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</si>
  <si>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</si>
  <si>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</si>
  <si>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</si>
  <si>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</si>
  <si>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</si>
  <si>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</si>
  <si>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</si>
  <si>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</si>
  <si>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</si>
  <si>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</si>
  <si>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</si>
  <si>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</si>
  <si>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</si>
  <si>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</si>
  <si>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530428210000000016583</t>
  </si>
  <si>
    <t>事业人员支出工资</t>
  </si>
  <si>
    <t>30101</t>
  </si>
  <si>
    <t>基本工资</t>
  </si>
  <si>
    <t>30102</t>
  </si>
  <si>
    <t>津贴补贴</t>
  </si>
  <si>
    <t>30103</t>
  </si>
  <si>
    <t>奖金</t>
  </si>
  <si>
    <t>30107</t>
  </si>
  <si>
    <t>绩效工资</t>
  </si>
  <si>
    <t>530428210000000016584</t>
  </si>
  <si>
    <t>社会保障缴费</t>
  </si>
  <si>
    <t>30108</t>
  </si>
  <si>
    <t>机关事业单位基本养老保险缴费</t>
  </si>
  <si>
    <t>30110</t>
  </si>
  <si>
    <t>职工基本医疗保险缴费</t>
  </si>
  <si>
    <t>30112</t>
  </si>
  <si>
    <t>其他社会保障缴费</t>
  </si>
  <si>
    <t>530428210000000016585</t>
  </si>
  <si>
    <t>30113</t>
  </si>
  <si>
    <t>530428210000000016588</t>
  </si>
  <si>
    <t>公车购置及运维费</t>
  </si>
  <si>
    <t>30231</t>
  </si>
  <si>
    <t>公务用车运行维护费</t>
  </si>
  <si>
    <t>530428210000000016590</t>
  </si>
  <si>
    <t>工会经费</t>
  </si>
  <si>
    <t>30228</t>
  </si>
  <si>
    <t>530428210000000016591</t>
  </si>
  <si>
    <t>一般公用经费</t>
  </si>
  <si>
    <t>30299</t>
  </si>
  <si>
    <t>其他商品和服务支出</t>
  </si>
  <si>
    <t>30201</t>
  </si>
  <si>
    <t>办公费</t>
  </si>
  <si>
    <t>30205</t>
  </si>
  <si>
    <t>水费</t>
  </si>
  <si>
    <t>30206</t>
  </si>
  <si>
    <t>电费</t>
  </si>
  <si>
    <t>30207</t>
  </si>
  <si>
    <t>邮电费</t>
  </si>
  <si>
    <t>30211</t>
  </si>
  <si>
    <t>差旅费</t>
  </si>
  <si>
    <t>30213</t>
  </si>
  <si>
    <t>维修（护）费</t>
  </si>
  <si>
    <t>30215</t>
  </si>
  <si>
    <t>会议费</t>
  </si>
  <si>
    <t>30216</t>
  </si>
  <si>
    <t>培训费</t>
  </si>
  <si>
    <t>530428221100000335396</t>
  </si>
  <si>
    <t>30217</t>
  </si>
  <si>
    <t>530428231100001455193</t>
  </si>
  <si>
    <t>奖励性绩效工资</t>
  </si>
  <si>
    <t>530428231100001455197</t>
  </si>
  <si>
    <t>福利费</t>
  </si>
  <si>
    <t>30229</t>
  </si>
  <si>
    <t>530428231100001455208</t>
  </si>
  <si>
    <t>离退休生活补助</t>
  </si>
  <si>
    <t>30305</t>
  </si>
  <si>
    <t>生活补助</t>
  </si>
  <si>
    <t>预算05-1表</t>
  </si>
  <si>
    <t>2025年部门项目支出预算表</t>
  </si>
  <si>
    <t>项目分类</t>
  </si>
  <si>
    <t>项目单位</t>
  </si>
  <si>
    <t>经济科目编码</t>
  </si>
  <si>
    <t>本年拨款</t>
  </si>
  <si>
    <t>其中：本次下达</t>
  </si>
  <si>
    <t>2024年机关事业单位遗属生活补助经费</t>
  </si>
  <si>
    <t>312 民生类</t>
  </si>
  <si>
    <t>530428241100002121881</t>
  </si>
  <si>
    <t>其他收入经费</t>
  </si>
  <si>
    <t>313 事业发展类</t>
  </si>
  <si>
    <t>530428251100003819576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</si>
  <si>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</si>
  <si>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</si>
  <si>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</si>
  <si>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</si>
  <si>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</si>
  <si>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</si>
  <si>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</si>
  <si>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</si>
  <si>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</si>
  <si>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</si>
  <si>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</si>
  <si>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</si>
  <si>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一、攻坚克难，开拓创新，力推各项任务全面完成；
二、持续提升交通基础设施水平；
三、力推项目前期工作；
四、提高公路管养水平；</t>
  </si>
  <si>
    <t>产出指标</t>
  </si>
  <si>
    <t>数量指标</t>
  </si>
  <si>
    <t>综合管养里程</t>
  </si>
  <si>
    <t>=</t>
  </si>
  <si>
    <t>2877.55</t>
  </si>
  <si>
    <t>公里</t>
  </si>
  <si>
    <t>定量指标</t>
  </si>
  <si>
    <t>反映年初确定目标任务完成情况。</t>
  </si>
  <si>
    <t>质量指标</t>
  </si>
  <si>
    <t>养护工程合格率</t>
  </si>
  <si>
    <t>&gt;=</t>
  </si>
  <si>
    <t>90</t>
  </si>
  <si>
    <t>%</t>
  </si>
  <si>
    <t>时效指标</t>
  </si>
  <si>
    <t>项目完成及时率</t>
  </si>
  <si>
    <t>80</t>
  </si>
  <si>
    <t>反映完成各项任务情况。</t>
  </si>
  <si>
    <t>效益指标</t>
  </si>
  <si>
    <t>社会效益</t>
  </si>
  <si>
    <t>公路畅通率</t>
  </si>
  <si>
    <t>定性指标</t>
  </si>
  <si>
    <t>反映群众满意度情况。</t>
  </si>
  <si>
    <t>群众对路面的满意度</t>
  </si>
  <si>
    <t>满意度指标</t>
  </si>
  <si>
    <t>服务对象满意度</t>
  </si>
  <si>
    <t>群众满意度</t>
  </si>
  <si>
    <t>根据相关政策依据，兑付遗属生活补助金，保证遗属人员生活水平。</t>
  </si>
  <si>
    <t>获补对象数</t>
  </si>
  <si>
    <t>100</t>
  </si>
  <si>
    <t>人(人次、家)</t>
  </si>
  <si>
    <t>反映获补助人员、企业的数量情况，也适用补贴、资助等形式的补助。</t>
  </si>
  <si>
    <t>发放及时率</t>
  </si>
  <si>
    <t>元</t>
  </si>
  <si>
    <t>反映发放单位及时发放补助资金的情况。
发放及时率=在时限内发放资金/应发放资金*100%</t>
  </si>
  <si>
    <t>政策知晓率</t>
  </si>
  <si>
    <t>份</t>
  </si>
  <si>
    <t>反映补助政策的宣传效果情况。
政策知晓率=调查中补助政策知晓人数/调查总人数*100%</t>
  </si>
  <si>
    <t>生活状况改善</t>
  </si>
  <si>
    <t>反映补助促进受助对象生活状况改善的情况。</t>
  </si>
  <si>
    <t>受益对象满意度</t>
  </si>
  <si>
    <t>年</t>
  </si>
  <si>
    <t>反映获补助受益对象的满意程度。</t>
  </si>
  <si>
    <t>预算06表</t>
  </si>
  <si>
    <t>2025年部门政府性基金预算支出预算表</t>
  </si>
  <si>
    <t>政府性基金预算支出</t>
  </si>
  <si>
    <t>备注：元江哈尼族彝族傣族自治县地方公路管理段无部门政府性基金预算支出预算，故部门政府性基金预算支出预算表无数据。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</si>
  <si>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</si>
  <si>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</si>
  <si>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</si>
  <si>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</si>
  <si>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</si>
  <si>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</si>
  <si>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</si>
  <si>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</si>
  <si>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</si>
  <si>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</si>
  <si>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</si>
  <si>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</si>
  <si>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车辆维修和保养服务</t>
  </si>
  <si>
    <t>项</t>
  </si>
  <si>
    <t>车辆加油、添加燃料服务</t>
  </si>
  <si>
    <t>升</t>
  </si>
  <si>
    <t>机动车保险服务</t>
  </si>
  <si>
    <t>多功能彩色复印机</t>
  </si>
  <si>
    <t>台</t>
  </si>
  <si>
    <t>台式计算机</t>
  </si>
  <si>
    <t>碎纸机</t>
  </si>
  <si>
    <t>复印纸</t>
  </si>
  <si>
    <t>件</t>
  </si>
  <si>
    <t>箱</t>
  </si>
  <si>
    <t>其他办公用品</t>
  </si>
  <si>
    <t>批次</t>
  </si>
  <si>
    <t>晒鼓、粉盒</t>
  </si>
  <si>
    <t>个</t>
  </si>
  <si>
    <t>预算08表</t>
  </si>
  <si>
    <t>2025年部门政府购买服务预算表</t>
  </si>
  <si>
    <t>政府购买服务项目</t>
  </si>
  <si>
    <t>政府购买服务目录</t>
  </si>
  <si>
    <t>政府购买服务指导性目录代码</t>
  </si>
  <si>
    <t>备注：元江哈尼族彝族傣族自治县地方公路管理段无政府购买服务预算，故政府购买服务预算表无数据。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</si>
  <si>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</si>
  <si>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</si>
  <si>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</si>
  <si>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</si>
  <si>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</si>
  <si>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</si>
  <si>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</si>
  <si>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</si>
  <si>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</si>
  <si>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</si>
  <si>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</si>
  <si>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</si>
  <si>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</si>
  <si>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</si>
  <si>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</si>
  <si>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</si>
  <si>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</si>
  <si>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</si>
  <si>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备注：元江哈尼族彝族傣族自治县地方公路管理段无对下转移支付预算，故对下转移支付预算表无数据。</t>
  </si>
  <si>
    <t>预算09-2表</t>
  </si>
  <si>
    <t>2025年对下转移支付绩效目标表</t>
  </si>
  <si>
    <t>备注：元江哈尼族彝族傣族自治县地方公路管理段无对下转移支付绩效目标预算，故对下转移支付绩效目标表无数据。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</si>
  <si>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</si>
  <si>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</si>
  <si>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</si>
  <si>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</si>
  <si>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</si>
  <si>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</si>
  <si>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</si>
  <si>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</si>
  <si>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备注：元江哈尼族彝族傣族自治县地方公路管理段无新增资产配置预算，故新增资产配置表无数据。</t>
  </si>
  <si>
    <t>预算11表</t>
  </si>
  <si>
    <t>2025年上级补助项目支出预算表</t>
  </si>
  <si>
    <t>上级补助</t>
  </si>
  <si>
    <t>备注：元江哈尼族彝族傣族自治县地方公路管理段无上级补助项目支出预算，故上级补助项目支出预算表无数据。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</si>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</sst>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7">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7"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"单位名称："&amp;"元江哈尼族彝族傣族自治县地方公路管理段"</f>
        <v>单位名称：元江哈尼族彝族傣族自治县地方公路管理段</v>
      </c>
      <c r="B4" s="5"/>
      <c r="C4" s="64"/>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5140080.43</v>
      </c>
      <c r="C8" s="15" t="str">
        <f>"一"&amp;"、"&amp;"社会保障和就业支出"</f>
        <v>一、社会保障和就业支出</v>
      </c>
      <c r="D8" s="17">
        <v>656145.6</v>
      </c>
    </row>
    <row r="9" ht="22.5" customHeight="1" spans="1:4">
      <c r="A9" s="15" t="s">
        <v>9</v>
      </c>
      <c r="B9" s="17"/>
      <c r="C9" s="15" t="str">
        <f>"二"&amp;"、"&amp;"卫生健康支出"</f>
        <v>二、卫生健康支出</v>
      </c>
      <c r="D9" s="17">
        <v>281018.28</v>
      </c>
    </row>
    <row r="10" ht="22.5" customHeight="1" spans="1:4">
      <c r="A10" s="15" t="s">
        <v>10</v>
      </c>
      <c r="B10" s="17"/>
      <c r="C10" s="15" t="str">
        <f>"三"&amp;"、"&amp;"交通运输支出"</f>
        <v>三、交通运输支出</v>
      </c>
      <c r="D10" s="17">
        <v>4319236.55</v>
      </c>
    </row>
    <row r="11" ht="22.5" customHeight="1" spans="1:4">
      <c r="A11" s="15" t="s">
        <v>11</v>
      </c>
      <c r="B11" s="17"/>
      <c r="C11" s="15" t="str">
        <f>"四"&amp;"、"&amp;"住房保障支出"</f>
        <v>四、住房保障支出</v>
      </c>
      <c r="D11" s="17">
        <v>384780</v>
      </c>
    </row>
    <row r="12" ht="22.5" customHeight="1" spans="1:4">
      <c r="A12" s="15" t="s">
        <v>12</v>
      </c>
      <c r="B12" s="17">
        <v>501100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5" t="s">
        <v>16</v>
      </c>
      <c r="B16" s="17"/>
      <c r="C16" s="68"/>
      <c r="D16" s="17"/>
    </row>
    <row r="17" ht="22.5" customHeight="1" spans="1:4">
      <c r="A17" s="65" t="s">
        <v>17</v>
      </c>
      <c r="B17" s="17">
        <v>501100</v>
      </c>
      <c r="C17" s="68"/>
      <c r="D17" s="17"/>
    </row>
    <row r="18" ht="22.5" customHeight="1" spans="1:4">
      <c r="A18" s="65"/>
      <c r="B18" s="17"/>
      <c r="C18" s="68"/>
      <c r="D18" s="17"/>
    </row>
    <row r="19" ht="22.5" customHeight="1" spans="1:4">
      <c r="A19" s="66" t="s">
        <v>18</v>
      </c>
      <c r="B19" s="67">
        <v>5641180.43</v>
      </c>
      <c r="C19" s="68" t="s">
        <v>19</v>
      </c>
      <c r="D19" s="67">
        <v>5641180.43</v>
      </c>
    </row>
    <row r="20" ht="22.5" customHeight="1" spans="1:4">
      <c r="A20" s="75" t="s">
        <v>20</v>
      </c>
      <c r="B20" s="17"/>
      <c r="C20" s="76" t="s">
        <v>21</v>
      </c>
      <c r="D20" s="47"/>
    </row>
    <row r="21" ht="22.5" customHeight="1" spans="1:4">
      <c r="A21" s="65" t="s">
        <v>22</v>
      </c>
      <c r="B21" s="67"/>
      <c r="C21" s="65" t="s">
        <v>22</v>
      </c>
      <c r="D21" s="67"/>
    </row>
    <row r="22" ht="22.5" customHeight="1" spans="1:4">
      <c r="A22" s="65" t="s">
        <v>23</v>
      </c>
      <c r="B22" s="67"/>
      <c r="C22" s="65" t="s">
        <v>24</v>
      </c>
      <c r="D22" s="67"/>
    </row>
    <row r="23" ht="22.5" customHeight="1" spans="1:4">
      <c r="A23" s="66" t="s">
        <v>25</v>
      </c>
      <c r="B23" s="67">
        <v>5641180.43</v>
      </c>
      <c r="C23" s="68" t="s">
        <v>26</v>
      </c>
      <c r="D23" s="67">
        <v>5641180.43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"单位名称："&amp;"元江哈尼族彝族傣族自治县地方公路管理段"</f>
        <v>单位名称：元江哈尼族彝族傣族自治县地方公路管理段</v>
      </c>
      <c r="B4" s="5"/>
      <c r="C4" s="5"/>
      <c r="D4" s="5"/>
      <c r="E4" s="52"/>
      <c r="F4" s="52"/>
      <c r="G4" s="52"/>
      <c r="H4" s="52"/>
      <c r="I4" s="6"/>
      <c r="J4" s="6"/>
      <c r="K4" s="6"/>
      <c r="L4" s="6"/>
      <c r="M4" s="6"/>
      <c r="N4" s="6"/>
      <c r="O4" s="6"/>
      <c r="P4" s="6"/>
      <c r="Q4" s="6"/>
      <c r="R4" s="6"/>
      <c r="S4" s="6" t="s">
        <v>29</v>
      </c>
    </row>
    <row r="5" ht="18.75" customHeight="1" spans="1:19">
      <c r="A5" s="13" t="s">
        <v>30</v>
      </c>
      <c r="B5" s="69" t="s">
        <v>31</v>
      </c>
      <c r="C5" s="69" t="s">
        <v>32</v>
      </c>
      <c r="D5" s="69" t="s">
        <v>33</v>
      </c>
      <c r="E5" s="69"/>
      <c r="F5" s="69"/>
      <c r="G5" s="69"/>
      <c r="H5" s="69"/>
      <c r="I5" s="69"/>
      <c r="J5" s="72"/>
      <c r="K5" s="72"/>
      <c r="L5" s="72"/>
      <c r="M5" s="72"/>
      <c r="N5" s="72"/>
      <c r="O5" s="69" t="s">
        <v>20</v>
      </c>
      <c r="P5" s="69"/>
      <c r="Q5" s="69"/>
      <c r="R5" s="69"/>
      <c r="S5" s="69"/>
    </row>
    <row r="6" ht="18.75" customHeight="1" spans="1:19">
      <c r="A6" s="13"/>
      <c r="B6" s="69"/>
      <c r="C6" s="69"/>
      <c r="D6" s="70" t="s">
        <v>34</v>
      </c>
      <c r="E6" s="70" t="s">
        <v>35</v>
      </c>
      <c r="F6" s="70" t="s">
        <v>36</v>
      </c>
      <c r="G6" s="70" t="s">
        <v>37</v>
      </c>
      <c r="H6" s="70" t="s">
        <v>38</v>
      </c>
      <c r="I6" s="73" t="s">
        <v>39</v>
      </c>
      <c r="J6" s="74"/>
      <c r="K6" s="74"/>
      <c r="L6" s="74"/>
      <c r="M6" s="74"/>
      <c r="N6" s="74"/>
      <c r="O6" s="73" t="s">
        <v>34</v>
      </c>
      <c r="P6" s="73" t="s">
        <v>35</v>
      </c>
      <c r="Q6" s="73" t="s">
        <v>36</v>
      </c>
      <c r="R6" s="73" t="s">
        <v>37</v>
      </c>
      <c r="S6" s="70" t="s">
        <v>40</v>
      </c>
    </row>
    <row r="7" ht="18.75" customHeight="1" spans="1:19">
      <c r="A7" s="13"/>
      <c r="B7" s="69"/>
      <c r="C7" s="69"/>
      <c r="D7" s="70"/>
      <c r="E7" s="70"/>
      <c r="F7" s="70"/>
      <c r="G7" s="70"/>
      <c r="H7" s="70"/>
      <c r="I7" s="73" t="s">
        <v>34</v>
      </c>
      <c r="J7" s="73" t="s">
        <v>41</v>
      </c>
      <c r="K7" s="73" t="s">
        <v>42</v>
      </c>
      <c r="L7" s="73" t="s">
        <v>43</v>
      </c>
      <c r="M7" s="73" t="s">
        <v>44</v>
      </c>
      <c r="N7" s="73" t="s">
        <v>45</v>
      </c>
      <c r="O7" s="73"/>
      <c r="P7" s="73"/>
      <c r="Q7" s="73"/>
      <c r="R7" s="73"/>
      <c r="S7" s="70"/>
    </row>
    <row r="8" ht="18.75" customHeight="1" spans="1:19">
      <c r="A8" s="71" t="s">
        <v>46</v>
      </c>
      <c r="B8" s="14" t="s">
        <v>47</v>
      </c>
      <c r="C8" s="14" t="s">
        <v>48</v>
      </c>
      <c r="D8" s="14" t="s">
        <v>49</v>
      </c>
      <c r="E8" s="71" t="s">
        <v>50</v>
      </c>
      <c r="F8" s="14" t="s">
        <v>51</v>
      </c>
      <c r="G8" s="14" t="s">
        <v>52</v>
      </c>
      <c r="H8" s="71"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5641180.43</v>
      </c>
      <c r="D9" s="17">
        <v>5140080.43</v>
      </c>
      <c r="E9" s="17">
        <v>5140080.43</v>
      </c>
      <c r="F9" s="17"/>
      <c r="G9" s="17"/>
      <c r="H9" s="17"/>
      <c r="I9" s="17">
        <v>501100</v>
      </c>
      <c r="J9" s="17"/>
      <c r="K9" s="17"/>
      <c r="L9" s="17"/>
      <c r="M9" s="17"/>
      <c r="N9" s="17">
        <v>501100</v>
      </c>
      <c r="O9" s="17"/>
      <c r="P9" s="17"/>
      <c r="Q9" s="17"/>
      <c r="R9" s="17"/>
      <c r="S9" s="17"/>
    </row>
    <row r="10" ht="20.25" customHeight="1" spans="1:19">
      <c r="A10" s="46" t="s">
        <v>32</v>
      </c>
      <c r="B10" s="46"/>
      <c r="C10" s="17">
        <v>5641180.43</v>
      </c>
      <c r="D10" s="17">
        <v>5140080.43</v>
      </c>
      <c r="E10" s="17">
        <v>5140080.43</v>
      </c>
      <c r="F10" s="17"/>
      <c r="G10" s="17"/>
      <c r="H10" s="17"/>
      <c r="I10" s="17">
        <v>501100</v>
      </c>
      <c r="J10" s="17"/>
      <c r="K10" s="17"/>
      <c r="L10" s="17"/>
      <c r="M10" s="17"/>
      <c r="N10" s="17">
        <v>501100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workbookViewId="0">
      <pane ySplit="1" topLeftCell="A5"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1"/>
      <c r="L3" s="51"/>
      <c r="M3" s="51"/>
      <c r="N3" s="51"/>
      <c r="O3" s="51"/>
    </row>
    <row r="4" ht="18.75" customHeight="1" spans="1:15">
      <c r="A4" s="43" t="str">
        <f>"单位名称："&amp;"元江哈尼族彝族傣族自治县地方公路管理段"</f>
        <v>单位名称：元江哈尼族彝族傣族自治县地方公路管理段</v>
      </c>
      <c r="B4" s="43"/>
      <c r="C4" s="43"/>
      <c r="D4" s="43"/>
      <c r="E4" s="43"/>
      <c r="F4" s="43"/>
      <c r="G4" s="43"/>
      <c r="H4" s="43"/>
      <c r="I4" s="43"/>
      <c r="J4" s="3"/>
      <c r="K4" s="3"/>
      <c r="L4" s="3"/>
      <c r="M4" s="3"/>
      <c r="N4" s="3"/>
      <c r="O4" s="3" t="s">
        <v>29</v>
      </c>
    </row>
    <row r="5" ht="18.75" customHeight="1" spans="1:15">
      <c r="A5" s="13" t="s">
        <v>59</v>
      </c>
      <c r="B5" s="13" t="s">
        <v>60</v>
      </c>
      <c r="C5" s="29" t="s">
        <v>32</v>
      </c>
      <c r="D5" s="29" t="s">
        <v>35</v>
      </c>
      <c r="E5" s="29"/>
      <c r="F5" s="29"/>
      <c r="G5" s="13" t="s">
        <v>36</v>
      </c>
      <c r="H5" s="29" t="s">
        <v>37</v>
      </c>
      <c r="I5" s="13" t="s">
        <v>61</v>
      </c>
      <c r="J5" s="29" t="s">
        <v>62</v>
      </c>
      <c r="K5" s="29"/>
      <c r="L5" s="29"/>
      <c r="M5" s="29"/>
      <c r="N5" s="29"/>
      <c r="O5" s="29"/>
    </row>
    <row r="6" ht="18.75" customHeight="1" spans="1:15">
      <c r="A6" s="13"/>
      <c r="B6" s="13"/>
      <c r="C6" s="29"/>
      <c r="D6" s="29" t="s">
        <v>34</v>
      </c>
      <c r="E6" s="29" t="s">
        <v>63</v>
      </c>
      <c r="F6" s="29" t="s">
        <v>64</v>
      </c>
      <c r="G6" s="13"/>
      <c r="H6" s="29"/>
      <c r="I6" s="13"/>
      <c r="J6" s="29" t="s">
        <v>34</v>
      </c>
      <c r="K6" s="29"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656145.6</v>
      </c>
      <c r="D8" s="17">
        <v>656145.6</v>
      </c>
      <c r="E8" s="17">
        <v>616809.6</v>
      </c>
      <c r="F8" s="17">
        <v>39336</v>
      </c>
      <c r="G8" s="17"/>
      <c r="H8" s="17"/>
      <c r="I8" s="17"/>
      <c r="J8" s="17"/>
      <c r="K8" s="17"/>
      <c r="L8" s="17"/>
      <c r="M8" s="17"/>
      <c r="N8" s="17"/>
      <c r="O8" s="17"/>
    </row>
    <row r="9" ht="20.25" customHeight="1" spans="1:15">
      <c r="A9" s="62" t="s">
        <v>73</v>
      </c>
      <c r="B9" s="62" t="s">
        <v>74</v>
      </c>
      <c r="C9" s="17">
        <v>616809.6</v>
      </c>
      <c r="D9" s="17">
        <v>616809.6</v>
      </c>
      <c r="E9" s="17">
        <v>616809.6</v>
      </c>
      <c r="F9" s="17"/>
      <c r="G9" s="17"/>
      <c r="H9" s="17"/>
      <c r="I9" s="17"/>
      <c r="J9" s="17"/>
      <c r="K9" s="17"/>
      <c r="L9" s="17"/>
      <c r="M9" s="17"/>
      <c r="N9" s="17"/>
      <c r="O9" s="17"/>
    </row>
    <row r="10" ht="20.25" customHeight="1" spans="1:15">
      <c r="A10" s="63" t="s">
        <v>75</v>
      </c>
      <c r="B10" s="63" t="s">
        <v>76</v>
      </c>
      <c r="C10" s="17">
        <v>138600</v>
      </c>
      <c r="D10" s="17">
        <v>138600</v>
      </c>
      <c r="E10" s="17">
        <v>138600</v>
      </c>
      <c r="F10" s="17"/>
      <c r="G10" s="17"/>
      <c r="H10" s="17"/>
      <c r="I10" s="17"/>
      <c r="J10" s="17"/>
      <c r="K10" s="17"/>
      <c r="L10" s="17"/>
      <c r="M10" s="17"/>
      <c r="N10" s="17"/>
      <c r="O10" s="17"/>
    </row>
    <row r="11" ht="20.25" customHeight="1" spans="1:15">
      <c r="A11" s="63" t="s">
        <v>77</v>
      </c>
      <c r="B11" s="63" t="s">
        <v>78</v>
      </c>
      <c r="C11" s="17">
        <v>478209.6</v>
      </c>
      <c r="D11" s="17">
        <v>478209.6</v>
      </c>
      <c r="E11" s="17">
        <v>478209.6</v>
      </c>
      <c r="F11" s="17"/>
      <c r="G11" s="17"/>
      <c r="H11" s="17"/>
      <c r="I11" s="17"/>
      <c r="J11" s="17"/>
      <c r="K11" s="17"/>
      <c r="L11" s="17"/>
      <c r="M11" s="17"/>
      <c r="N11" s="17"/>
      <c r="O11" s="17"/>
    </row>
    <row r="12" ht="20.25" customHeight="1" spans="1:15">
      <c r="A12" s="62" t="s">
        <v>79</v>
      </c>
      <c r="B12" s="62" t="s">
        <v>80</v>
      </c>
      <c r="C12" s="17">
        <v>39336</v>
      </c>
      <c r="D12" s="17">
        <v>39336</v>
      </c>
      <c r="E12" s="17"/>
      <c r="F12" s="17">
        <v>39336</v>
      </c>
      <c r="G12" s="17"/>
      <c r="H12" s="17"/>
      <c r="I12" s="17"/>
      <c r="J12" s="17"/>
      <c r="K12" s="17"/>
      <c r="L12" s="17"/>
      <c r="M12" s="17"/>
      <c r="N12" s="17"/>
      <c r="O12" s="17"/>
    </row>
    <row r="13" ht="20.25" customHeight="1" spans="1:15">
      <c r="A13" s="63" t="s">
        <v>81</v>
      </c>
      <c r="B13" s="63" t="s">
        <v>82</v>
      </c>
      <c r="C13" s="17">
        <v>39336</v>
      </c>
      <c r="D13" s="17">
        <v>39336</v>
      </c>
      <c r="E13" s="17"/>
      <c r="F13" s="17">
        <v>39336</v>
      </c>
      <c r="G13" s="17"/>
      <c r="H13" s="17"/>
      <c r="I13" s="17"/>
      <c r="J13" s="17"/>
      <c r="K13" s="17"/>
      <c r="L13" s="17"/>
      <c r="M13" s="17"/>
      <c r="N13" s="17"/>
      <c r="O13" s="17"/>
    </row>
    <row r="14" ht="20.25" customHeight="1" spans="1:15">
      <c r="A14" s="16" t="s">
        <v>83</v>
      </c>
      <c r="B14" s="16" t="s">
        <v>84</v>
      </c>
      <c r="C14" s="17">
        <v>281018.28</v>
      </c>
      <c r="D14" s="17">
        <v>281018.28</v>
      </c>
      <c r="E14" s="17">
        <v>281018.28</v>
      </c>
      <c r="F14" s="17"/>
      <c r="G14" s="17"/>
      <c r="H14" s="17"/>
      <c r="I14" s="17"/>
      <c r="J14" s="17"/>
      <c r="K14" s="17"/>
      <c r="L14" s="17"/>
      <c r="M14" s="17"/>
      <c r="N14" s="17"/>
      <c r="O14" s="17"/>
    </row>
    <row r="15" ht="20.25" customHeight="1" spans="1:15">
      <c r="A15" s="62" t="s">
        <v>85</v>
      </c>
      <c r="B15" s="62" t="s">
        <v>86</v>
      </c>
      <c r="C15" s="17">
        <v>281018.28</v>
      </c>
      <c r="D15" s="17">
        <v>281018.28</v>
      </c>
      <c r="E15" s="17">
        <v>281018.28</v>
      </c>
      <c r="F15" s="17"/>
      <c r="G15" s="17"/>
      <c r="H15" s="17"/>
      <c r="I15" s="17"/>
      <c r="J15" s="17"/>
      <c r="K15" s="17"/>
      <c r="L15" s="17"/>
      <c r="M15" s="17"/>
      <c r="N15" s="17"/>
      <c r="O15" s="17"/>
    </row>
    <row r="16" ht="20.25" customHeight="1" spans="1:15">
      <c r="A16" s="63" t="s">
        <v>87</v>
      </c>
      <c r="B16" s="63" t="s">
        <v>88</v>
      </c>
      <c r="C16" s="17">
        <v>248071.23</v>
      </c>
      <c r="D16" s="17">
        <v>248071.23</v>
      </c>
      <c r="E16" s="17">
        <v>248071.23</v>
      </c>
      <c r="F16" s="17"/>
      <c r="G16" s="17"/>
      <c r="H16" s="17"/>
      <c r="I16" s="17"/>
      <c r="J16" s="17"/>
      <c r="K16" s="17"/>
      <c r="L16" s="17"/>
      <c r="M16" s="17"/>
      <c r="N16" s="17"/>
      <c r="O16" s="17"/>
    </row>
    <row r="17" ht="20.25" customHeight="1" spans="1:15">
      <c r="A17" s="63" t="s">
        <v>89</v>
      </c>
      <c r="B17" s="63" t="s">
        <v>90</v>
      </c>
      <c r="C17" s="17">
        <v>32947.05</v>
      </c>
      <c r="D17" s="17">
        <v>32947.05</v>
      </c>
      <c r="E17" s="17">
        <v>32947.05</v>
      </c>
      <c r="F17" s="17"/>
      <c r="G17" s="17"/>
      <c r="H17" s="17"/>
      <c r="I17" s="17"/>
      <c r="J17" s="17"/>
      <c r="K17" s="17"/>
      <c r="L17" s="17"/>
      <c r="M17" s="17"/>
      <c r="N17" s="17"/>
      <c r="O17" s="17"/>
    </row>
    <row r="18" ht="20.25" customHeight="1" spans="1:15">
      <c r="A18" s="16" t="s">
        <v>91</v>
      </c>
      <c r="B18" s="16" t="s">
        <v>92</v>
      </c>
      <c r="C18" s="17">
        <v>4319236.55</v>
      </c>
      <c r="D18" s="17">
        <v>3818136.55</v>
      </c>
      <c r="E18" s="17">
        <v>3818136.55</v>
      </c>
      <c r="F18" s="17"/>
      <c r="G18" s="17"/>
      <c r="H18" s="17"/>
      <c r="I18" s="17"/>
      <c r="J18" s="17">
        <v>501100</v>
      </c>
      <c r="K18" s="17"/>
      <c r="L18" s="17"/>
      <c r="M18" s="17"/>
      <c r="N18" s="17"/>
      <c r="O18" s="17">
        <v>501100</v>
      </c>
    </row>
    <row r="19" ht="20.25" customHeight="1" spans="1:15">
      <c r="A19" s="62" t="s">
        <v>93</v>
      </c>
      <c r="B19" s="62" t="s">
        <v>94</v>
      </c>
      <c r="C19" s="17">
        <v>4319236.55</v>
      </c>
      <c r="D19" s="17">
        <v>3818136.55</v>
      </c>
      <c r="E19" s="17">
        <v>3818136.55</v>
      </c>
      <c r="F19" s="17"/>
      <c r="G19" s="17"/>
      <c r="H19" s="17"/>
      <c r="I19" s="17"/>
      <c r="J19" s="17">
        <v>501100</v>
      </c>
      <c r="K19" s="17"/>
      <c r="L19" s="17"/>
      <c r="M19" s="17"/>
      <c r="N19" s="17"/>
      <c r="O19" s="17">
        <v>501100</v>
      </c>
    </row>
    <row r="20" ht="20.25" customHeight="1" spans="1:15">
      <c r="A20" s="63" t="s">
        <v>95</v>
      </c>
      <c r="B20" s="63" t="s">
        <v>96</v>
      </c>
      <c r="C20" s="17">
        <v>4319236.55</v>
      </c>
      <c r="D20" s="17">
        <v>3818136.55</v>
      </c>
      <c r="E20" s="17">
        <v>3818136.55</v>
      </c>
      <c r="F20" s="17"/>
      <c r="G20" s="17"/>
      <c r="H20" s="17"/>
      <c r="I20" s="17"/>
      <c r="J20" s="17">
        <v>501100</v>
      </c>
      <c r="K20" s="17"/>
      <c r="L20" s="17"/>
      <c r="M20" s="17"/>
      <c r="N20" s="17"/>
      <c r="O20" s="17">
        <v>501100</v>
      </c>
    </row>
    <row r="21" ht="20.25" customHeight="1" spans="1:15">
      <c r="A21" s="16" t="s">
        <v>97</v>
      </c>
      <c r="B21" s="16" t="s">
        <v>98</v>
      </c>
      <c r="C21" s="17">
        <v>384780</v>
      </c>
      <c r="D21" s="17">
        <v>384780</v>
      </c>
      <c r="E21" s="17">
        <v>384780</v>
      </c>
      <c r="F21" s="17"/>
      <c r="G21" s="17"/>
      <c r="H21" s="17"/>
      <c r="I21" s="17"/>
      <c r="J21" s="17"/>
      <c r="K21" s="17"/>
      <c r="L21" s="17"/>
      <c r="M21" s="17"/>
      <c r="N21" s="17"/>
      <c r="O21" s="17"/>
    </row>
    <row r="22" ht="20.25" customHeight="1" spans="1:15">
      <c r="A22" s="62" t="s">
        <v>99</v>
      </c>
      <c r="B22" s="62" t="s">
        <v>100</v>
      </c>
      <c r="C22" s="17">
        <v>384780</v>
      </c>
      <c r="D22" s="17">
        <v>384780</v>
      </c>
      <c r="E22" s="17">
        <v>384780</v>
      </c>
      <c r="F22" s="17"/>
      <c r="G22" s="17"/>
      <c r="H22" s="17"/>
      <c r="I22" s="17"/>
      <c r="J22" s="17"/>
      <c r="K22" s="17"/>
      <c r="L22" s="17"/>
      <c r="M22" s="17"/>
      <c r="N22" s="17"/>
      <c r="O22" s="17"/>
    </row>
    <row r="23" ht="20.25" customHeight="1" spans="1:15">
      <c r="A23" s="63" t="s">
        <v>101</v>
      </c>
      <c r="B23" s="63" t="s">
        <v>102</v>
      </c>
      <c r="C23" s="17">
        <v>384780</v>
      </c>
      <c r="D23" s="17">
        <v>384780</v>
      </c>
      <c r="E23" s="17">
        <v>384780</v>
      </c>
      <c r="F23" s="17"/>
      <c r="G23" s="17"/>
      <c r="H23" s="17"/>
      <c r="I23" s="17"/>
      <c r="J23" s="17"/>
      <c r="K23" s="17"/>
      <c r="L23" s="17"/>
      <c r="M23" s="17"/>
      <c r="N23" s="17"/>
      <c r="O23" s="17"/>
    </row>
    <row r="24" ht="20.25" customHeight="1" spans="1:15">
      <c r="A24" s="46" t="s">
        <v>103</v>
      </c>
      <c r="B24" s="46"/>
      <c r="C24" s="17">
        <v>5641180.43</v>
      </c>
      <c r="D24" s="17">
        <v>5140080.43</v>
      </c>
      <c r="E24" s="17">
        <v>5100744.43</v>
      </c>
      <c r="F24" s="17">
        <v>39336</v>
      </c>
      <c r="G24" s="17"/>
      <c r="H24" s="17"/>
      <c r="I24" s="17"/>
      <c r="J24" s="17">
        <v>501100</v>
      </c>
      <c r="K24" s="17"/>
      <c r="L24" s="17"/>
      <c r="M24" s="17"/>
      <c r="N24" s="17"/>
      <c r="O24" s="17">
        <v>501100</v>
      </c>
    </row>
  </sheetData>
  <mergeCells count="11">
    <mergeCell ref="A3:O3"/>
    <mergeCell ref="A4:I4"/>
    <mergeCell ref="D5:F5"/>
    <mergeCell ref="J5:O5"/>
    <mergeCell ref="A24:B24"/>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104</v>
      </c>
    </row>
    <row r="3" ht="45" customHeight="1" spans="1:4">
      <c r="A3" s="4" t="s">
        <v>105</v>
      </c>
      <c r="B3" s="4"/>
      <c r="C3" s="4"/>
      <c r="D3" s="4"/>
    </row>
    <row r="4" ht="18.75" customHeight="1" spans="1:4">
      <c r="A4" s="5" t="str">
        <f>"单位名称："&amp;"元江哈尼族彝族傣族自治县地方公路管理段"</f>
        <v>单位名称：元江哈尼族彝族傣族自治县地方公路管理段</v>
      </c>
      <c r="B4" s="5"/>
      <c r="C4" s="64"/>
      <c r="D4" s="6" t="s">
        <v>2</v>
      </c>
    </row>
    <row r="5" ht="22.5" customHeight="1" spans="1:4">
      <c r="A5" s="8" t="s">
        <v>3</v>
      </c>
      <c r="B5" s="8"/>
      <c r="C5" s="8" t="s">
        <v>4</v>
      </c>
      <c r="D5" s="8"/>
    </row>
    <row r="6" ht="18.75" customHeight="1" spans="1:4">
      <c r="A6" s="8" t="s">
        <v>5</v>
      </c>
      <c r="B6" s="8" t="s">
        <v>6</v>
      </c>
      <c r="C6" s="8" t="s">
        <v>106</v>
      </c>
      <c r="D6" s="8" t="s">
        <v>6</v>
      </c>
    </row>
    <row r="7" ht="18.75" customHeight="1" spans="1:4">
      <c r="A7" s="8"/>
      <c r="B7" s="8"/>
      <c r="C7" s="8"/>
      <c r="D7" s="8"/>
    </row>
    <row r="8" ht="22.5" customHeight="1" spans="1:4">
      <c r="A8" s="15" t="s">
        <v>107</v>
      </c>
      <c r="B8" s="17">
        <v>5140080.43</v>
      </c>
      <c r="C8" s="15" t="s">
        <v>108</v>
      </c>
      <c r="D8" s="17">
        <v>5140080.43</v>
      </c>
    </row>
    <row r="9" ht="22.5" customHeight="1" spans="1:4">
      <c r="A9" s="15" t="s">
        <v>109</v>
      </c>
      <c r="B9" s="17">
        <v>5140080.43</v>
      </c>
      <c r="C9" s="15" t="str">
        <f>"（"&amp;"一"&amp;"）"&amp;"社会保障和就业支出"</f>
        <v>（一）社会保障和就业支出</v>
      </c>
      <c r="D9" s="17">
        <v>656145.6</v>
      </c>
    </row>
    <row r="10" ht="22.5" customHeight="1" spans="1:4">
      <c r="A10" s="15" t="s">
        <v>110</v>
      </c>
      <c r="B10" s="17"/>
      <c r="C10" s="15" t="str">
        <f>"（"&amp;"二"&amp;"）"&amp;"卫生健康支出"</f>
        <v>（二）卫生健康支出</v>
      </c>
      <c r="D10" s="17">
        <v>281018.28</v>
      </c>
    </row>
    <row r="11" ht="22.5" customHeight="1" spans="1:4">
      <c r="A11" s="15" t="s">
        <v>111</v>
      </c>
      <c r="B11" s="17"/>
      <c r="C11" s="15" t="str">
        <f>"（"&amp;"三"&amp;"）"&amp;"交通运输支出"</f>
        <v>（三）交通运输支出</v>
      </c>
      <c r="D11" s="17">
        <v>3818136.55</v>
      </c>
    </row>
    <row r="12" ht="22.5" customHeight="1" spans="1:4">
      <c r="A12" s="15" t="s">
        <v>112</v>
      </c>
      <c r="B12" s="17"/>
      <c r="C12" s="15" t="str">
        <f>"（"&amp;"四"&amp;"）"&amp;"住房保障支出"</f>
        <v>（四）住房保障支出</v>
      </c>
      <c r="D12" s="17">
        <v>384780</v>
      </c>
    </row>
    <row r="13" ht="22.5" customHeight="1" spans="1:4">
      <c r="A13" s="15" t="s">
        <v>109</v>
      </c>
      <c r="B13" s="17"/>
      <c r="C13" s="15"/>
      <c r="D13" s="17"/>
    </row>
    <row r="14" ht="22.5" customHeight="1" spans="1:4">
      <c r="A14" s="15" t="s">
        <v>110</v>
      </c>
      <c r="B14" s="17"/>
      <c r="C14" s="15"/>
      <c r="D14" s="17"/>
    </row>
    <row r="15" ht="22.5" customHeight="1" spans="1:4">
      <c r="A15" s="15" t="s">
        <v>111</v>
      </c>
      <c r="B15" s="17"/>
      <c r="C15" s="15"/>
      <c r="D15" s="17"/>
    </row>
    <row r="16" ht="22.5" customHeight="1" spans="1:4">
      <c r="A16" s="65"/>
      <c r="B16" s="17"/>
      <c r="C16" s="15" t="s">
        <v>113</v>
      </c>
      <c r="D16" s="17"/>
    </row>
    <row r="17" ht="22.5" customHeight="1" spans="1:4">
      <c r="A17" s="66" t="s">
        <v>114</v>
      </c>
      <c r="B17" s="67">
        <v>5140080.43</v>
      </c>
      <c r="C17" s="68" t="s">
        <v>115</v>
      </c>
      <c r="D17" s="67">
        <v>5140080.43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116</v>
      </c>
    </row>
    <row r="3" ht="37.5" customHeight="1" spans="1:7">
      <c r="A3" s="4" t="s">
        <v>117</v>
      </c>
      <c r="B3" s="4"/>
      <c r="C3" s="4"/>
      <c r="D3" s="4"/>
      <c r="E3" s="4"/>
      <c r="F3" s="4"/>
      <c r="G3" s="4"/>
    </row>
    <row r="4" ht="18.75" customHeight="1" spans="1:7">
      <c r="A4" s="43" t="str">
        <f>"单位名称："&amp;"元江哈尼族彝族傣族自治县地方公路管理段"</f>
        <v>单位名称：元江哈尼族彝族傣族自治县地方公路管理段</v>
      </c>
      <c r="B4" s="43"/>
      <c r="C4" s="43"/>
      <c r="D4" s="44"/>
      <c r="E4" s="44"/>
      <c r="F4" s="44"/>
      <c r="G4" s="45" t="s">
        <v>29</v>
      </c>
    </row>
    <row r="5" ht="18.75" customHeight="1" spans="1:7">
      <c r="A5" s="13" t="s">
        <v>118</v>
      </c>
      <c r="B5" s="13" t="s">
        <v>60</v>
      </c>
      <c r="C5" s="29" t="s">
        <v>32</v>
      </c>
      <c r="D5" s="29" t="s">
        <v>63</v>
      </c>
      <c r="E5" s="29"/>
      <c r="F5" s="29"/>
      <c r="G5" s="13" t="s">
        <v>64</v>
      </c>
    </row>
    <row r="6" ht="18.75" customHeight="1" spans="1:7">
      <c r="A6" s="13" t="s">
        <v>59</v>
      </c>
      <c r="B6" s="13" t="s">
        <v>60</v>
      </c>
      <c r="C6" s="29"/>
      <c r="D6" s="29" t="s">
        <v>34</v>
      </c>
      <c r="E6" s="29" t="s">
        <v>119</v>
      </c>
      <c r="F6" s="29" t="s">
        <v>120</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656145.6</v>
      </c>
      <c r="D8" s="17">
        <v>616809.6</v>
      </c>
      <c r="E8" s="17">
        <v>604209.6</v>
      </c>
      <c r="F8" s="17">
        <v>12600</v>
      </c>
      <c r="G8" s="17">
        <v>39336</v>
      </c>
    </row>
    <row r="9" ht="20.25" customHeight="1" spans="1:7">
      <c r="A9" s="62" t="s">
        <v>73</v>
      </c>
      <c r="B9" s="62" t="s">
        <v>74</v>
      </c>
      <c r="C9" s="17">
        <v>616809.6</v>
      </c>
      <c r="D9" s="17">
        <v>616809.6</v>
      </c>
      <c r="E9" s="17">
        <v>604209.6</v>
      </c>
      <c r="F9" s="17">
        <v>12600</v>
      </c>
      <c r="G9" s="17"/>
    </row>
    <row r="10" ht="20.25" customHeight="1" spans="1:7">
      <c r="A10" s="63" t="s">
        <v>75</v>
      </c>
      <c r="B10" s="63" t="s">
        <v>76</v>
      </c>
      <c r="C10" s="17">
        <v>138600</v>
      </c>
      <c r="D10" s="17">
        <v>138600</v>
      </c>
      <c r="E10" s="17">
        <v>126000</v>
      </c>
      <c r="F10" s="17">
        <v>12600</v>
      </c>
      <c r="G10" s="17"/>
    </row>
    <row r="11" ht="20.25" customHeight="1" spans="1:7">
      <c r="A11" s="63" t="s">
        <v>77</v>
      </c>
      <c r="B11" s="63" t="s">
        <v>78</v>
      </c>
      <c r="C11" s="17">
        <v>478209.6</v>
      </c>
      <c r="D11" s="17">
        <v>478209.6</v>
      </c>
      <c r="E11" s="17">
        <v>478209.6</v>
      </c>
      <c r="F11" s="17"/>
      <c r="G11" s="17"/>
    </row>
    <row r="12" ht="20.25" customHeight="1" spans="1:7">
      <c r="A12" s="62" t="s">
        <v>79</v>
      </c>
      <c r="B12" s="62" t="s">
        <v>80</v>
      </c>
      <c r="C12" s="17">
        <v>39336</v>
      </c>
      <c r="D12" s="17"/>
      <c r="E12" s="17"/>
      <c r="F12" s="17"/>
      <c r="G12" s="17">
        <v>39336</v>
      </c>
    </row>
    <row r="13" ht="20.25" customHeight="1" spans="1:7">
      <c r="A13" s="63" t="s">
        <v>81</v>
      </c>
      <c r="B13" s="63" t="s">
        <v>82</v>
      </c>
      <c r="C13" s="17">
        <v>39336</v>
      </c>
      <c r="D13" s="17"/>
      <c r="E13" s="17"/>
      <c r="F13" s="17"/>
      <c r="G13" s="17">
        <v>39336</v>
      </c>
    </row>
    <row r="14" ht="20.25" customHeight="1" spans="1:7">
      <c r="A14" s="16" t="s">
        <v>83</v>
      </c>
      <c r="B14" s="16" t="s">
        <v>84</v>
      </c>
      <c r="C14" s="17">
        <v>281018.28</v>
      </c>
      <c r="D14" s="17">
        <v>281018.28</v>
      </c>
      <c r="E14" s="17">
        <v>281018.28</v>
      </c>
      <c r="F14" s="17"/>
      <c r="G14" s="17"/>
    </row>
    <row r="15" ht="20.25" customHeight="1" spans="1:7">
      <c r="A15" s="62" t="s">
        <v>85</v>
      </c>
      <c r="B15" s="62" t="s">
        <v>86</v>
      </c>
      <c r="C15" s="17">
        <v>281018.28</v>
      </c>
      <c r="D15" s="17">
        <v>281018.28</v>
      </c>
      <c r="E15" s="17">
        <v>281018.28</v>
      </c>
      <c r="F15" s="17"/>
      <c r="G15" s="17"/>
    </row>
    <row r="16" ht="20.25" customHeight="1" spans="1:7">
      <c r="A16" s="63" t="s">
        <v>87</v>
      </c>
      <c r="B16" s="63" t="s">
        <v>88</v>
      </c>
      <c r="C16" s="17">
        <v>248071.23</v>
      </c>
      <c r="D16" s="17">
        <v>248071.23</v>
      </c>
      <c r="E16" s="17">
        <v>248071.23</v>
      </c>
      <c r="F16" s="17"/>
      <c r="G16" s="17"/>
    </row>
    <row r="17" ht="20.25" customHeight="1" spans="1:7">
      <c r="A17" s="63" t="s">
        <v>89</v>
      </c>
      <c r="B17" s="63" t="s">
        <v>90</v>
      </c>
      <c r="C17" s="17">
        <v>32947.05</v>
      </c>
      <c r="D17" s="17">
        <v>32947.05</v>
      </c>
      <c r="E17" s="17">
        <v>32947.05</v>
      </c>
      <c r="F17" s="17"/>
      <c r="G17" s="17"/>
    </row>
    <row r="18" ht="20.25" customHeight="1" spans="1:7">
      <c r="A18" s="16" t="s">
        <v>91</v>
      </c>
      <c r="B18" s="16" t="s">
        <v>92</v>
      </c>
      <c r="C18" s="17">
        <v>3818136.55</v>
      </c>
      <c r="D18" s="17">
        <v>3818136.55</v>
      </c>
      <c r="E18" s="17">
        <v>3378683.67</v>
      </c>
      <c r="F18" s="17">
        <v>439452.88</v>
      </c>
      <c r="G18" s="17"/>
    </row>
    <row r="19" ht="20.25" customHeight="1" spans="1:7">
      <c r="A19" s="62" t="s">
        <v>93</v>
      </c>
      <c r="B19" s="62" t="s">
        <v>94</v>
      </c>
      <c r="C19" s="17">
        <v>3818136.55</v>
      </c>
      <c r="D19" s="17">
        <v>3818136.55</v>
      </c>
      <c r="E19" s="17">
        <v>3378683.67</v>
      </c>
      <c r="F19" s="17">
        <v>439452.88</v>
      </c>
      <c r="G19" s="17"/>
    </row>
    <row r="20" ht="20.25" customHeight="1" spans="1:7">
      <c r="A20" s="63" t="s">
        <v>95</v>
      </c>
      <c r="B20" s="63" t="s">
        <v>96</v>
      </c>
      <c r="C20" s="17">
        <v>3818136.55</v>
      </c>
      <c r="D20" s="17">
        <v>3818136.55</v>
      </c>
      <c r="E20" s="17">
        <v>3378683.67</v>
      </c>
      <c r="F20" s="17">
        <v>439452.88</v>
      </c>
      <c r="G20" s="17"/>
    </row>
    <row r="21" ht="20.25" customHeight="1" spans="1:7">
      <c r="A21" s="16" t="s">
        <v>97</v>
      </c>
      <c r="B21" s="16" t="s">
        <v>98</v>
      </c>
      <c r="C21" s="17">
        <v>384780</v>
      </c>
      <c r="D21" s="17">
        <v>384780</v>
      </c>
      <c r="E21" s="17">
        <v>384780</v>
      </c>
      <c r="F21" s="17"/>
      <c r="G21" s="17"/>
    </row>
    <row r="22" ht="20.25" customHeight="1" spans="1:7">
      <c r="A22" s="62" t="s">
        <v>99</v>
      </c>
      <c r="B22" s="62" t="s">
        <v>100</v>
      </c>
      <c r="C22" s="17">
        <v>384780</v>
      </c>
      <c r="D22" s="17">
        <v>384780</v>
      </c>
      <c r="E22" s="17">
        <v>384780</v>
      </c>
      <c r="F22" s="17"/>
      <c r="G22" s="17"/>
    </row>
    <row r="23" ht="20.25" customHeight="1" spans="1:7">
      <c r="A23" s="63" t="s">
        <v>101</v>
      </c>
      <c r="B23" s="63" t="s">
        <v>102</v>
      </c>
      <c r="C23" s="17">
        <v>384780</v>
      </c>
      <c r="D23" s="17">
        <v>384780</v>
      </c>
      <c r="E23" s="17">
        <v>384780</v>
      </c>
      <c r="F23" s="17"/>
      <c r="G23" s="17"/>
    </row>
    <row r="24" ht="20.25" customHeight="1" spans="1:7">
      <c r="A24" s="46" t="s">
        <v>103</v>
      </c>
      <c r="B24" s="46"/>
      <c r="C24" s="47">
        <v>5140080.43</v>
      </c>
      <c r="D24" s="47">
        <v>5100744.43</v>
      </c>
      <c r="E24" s="47">
        <v>4648691.55</v>
      </c>
      <c r="F24" s="47">
        <v>452052.88</v>
      </c>
      <c r="G24" s="47">
        <v>39336</v>
      </c>
    </row>
  </sheetData>
  <mergeCells count="7">
    <mergeCell ref="A3:G3"/>
    <mergeCell ref="A4:C4"/>
    <mergeCell ref="A5:B5"/>
    <mergeCell ref="D5:F5"/>
    <mergeCell ref="A24:B24"/>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5"/>
      <c r="B2" s="55"/>
      <c r="C2" s="56"/>
      <c r="D2" s="2"/>
      <c r="E2" s="2"/>
      <c r="F2" s="57" t="s">
        <v>121</v>
      </c>
    </row>
    <row r="3" ht="41.25" customHeight="1" spans="1:6">
      <c r="A3" s="58" t="s">
        <v>122</v>
      </c>
      <c r="B3" s="58"/>
      <c r="C3" s="58"/>
      <c r="D3" s="58"/>
      <c r="E3" s="58"/>
      <c r="F3" s="58"/>
    </row>
    <row r="4" ht="18.75" customHeight="1" spans="1:6">
      <c r="A4" s="5" t="str">
        <f>"单位名称："&amp;"元江哈尼族彝族傣族自治县地方公路管理段"</f>
        <v>单位名称：元江哈尼族彝族傣族自治县地方公路管理段</v>
      </c>
      <c r="B4" s="5"/>
      <c r="C4" s="5"/>
      <c r="D4" s="59"/>
      <c r="E4" s="2"/>
      <c r="F4" s="57" t="s">
        <v>29</v>
      </c>
    </row>
    <row r="5" ht="18.75" customHeight="1" spans="1:6">
      <c r="A5" s="13" t="s">
        <v>123</v>
      </c>
      <c r="B5" s="29" t="s">
        <v>124</v>
      </c>
      <c r="C5" s="29" t="s">
        <v>125</v>
      </c>
      <c r="D5" s="29"/>
      <c r="E5" s="29"/>
      <c r="F5" s="29" t="s">
        <v>126</v>
      </c>
    </row>
    <row r="6" ht="18.75" customHeight="1" spans="1:6">
      <c r="A6" s="13"/>
      <c r="B6" s="29"/>
      <c r="C6" s="29" t="s">
        <v>34</v>
      </c>
      <c r="D6" s="29" t="s">
        <v>127</v>
      </c>
      <c r="E6" s="29" t="s">
        <v>128</v>
      </c>
      <c r="F6" s="29"/>
    </row>
    <row r="7" ht="18.75" customHeight="1" spans="1:6">
      <c r="A7" s="60">
        <v>1</v>
      </c>
      <c r="B7" s="61">
        <v>2</v>
      </c>
      <c r="C7" s="60">
        <v>3</v>
      </c>
      <c r="D7" s="60">
        <v>4</v>
      </c>
      <c r="E7" s="60">
        <v>5</v>
      </c>
      <c r="F7" s="60">
        <v>6</v>
      </c>
    </row>
    <row r="8" ht="20.25" customHeight="1" spans="1:6">
      <c r="A8" s="17">
        <v>88000</v>
      </c>
      <c r="B8" s="17"/>
      <c r="C8" s="17">
        <v>58000</v>
      </c>
      <c r="D8" s="17"/>
      <c r="E8" s="17">
        <v>58000</v>
      </c>
      <c r="F8" s="17">
        <v>30000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0"/>
  <sheetViews>
    <sheetView showZeros="0" workbookViewId="0">
      <pane ySplit="1" topLeftCell="A23"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129</v>
      </c>
    </row>
    <row r="3" ht="45" customHeight="1" spans="1:23">
      <c r="A3" s="4" t="s">
        <v>130</v>
      </c>
      <c r="B3" s="4"/>
      <c r="C3" s="4"/>
      <c r="D3" s="4"/>
      <c r="E3" s="4"/>
      <c r="F3" s="4"/>
      <c r="G3" s="4"/>
      <c r="H3" s="4"/>
      <c r="I3" s="4"/>
      <c r="J3" s="4"/>
      <c r="K3" s="4"/>
      <c r="L3" s="51"/>
      <c r="M3" s="51"/>
      <c r="N3" s="51"/>
      <c r="O3" s="51"/>
      <c r="P3" s="51"/>
      <c r="Q3" s="51"/>
      <c r="R3" s="51"/>
      <c r="S3" s="51"/>
      <c r="T3" s="51"/>
      <c r="U3" s="51"/>
      <c r="V3" s="51"/>
      <c r="W3" s="51"/>
    </row>
    <row r="4" ht="18.75" customHeight="1" spans="1:23">
      <c r="A4" s="5" t="str">
        <f>"单位名称："&amp;"元江哈尼族彝族傣族自治县地方公路管理段"</f>
        <v>单位名称：元江哈尼族彝族傣族自治县地方公路管理段</v>
      </c>
      <c r="B4" s="5"/>
      <c r="C4" s="5"/>
      <c r="D4" s="5"/>
      <c r="E4" s="5"/>
      <c r="F4" s="5"/>
      <c r="G4" s="5"/>
      <c r="H4" s="52"/>
      <c r="I4" s="52"/>
      <c r="J4" s="52"/>
      <c r="K4" s="52"/>
      <c r="L4" s="6"/>
      <c r="M4" s="6"/>
      <c r="N4" s="6"/>
      <c r="O4" s="6"/>
      <c r="P4" s="6"/>
      <c r="Q4" s="6"/>
      <c r="R4" s="6"/>
      <c r="S4" s="6"/>
      <c r="T4" s="6"/>
      <c r="U4" s="6"/>
      <c r="V4" s="6"/>
      <c r="W4" s="6" t="s">
        <v>29</v>
      </c>
    </row>
    <row r="5" ht="18.75" customHeight="1" spans="1:23">
      <c r="A5" s="53" t="s">
        <v>131</v>
      </c>
      <c r="B5" s="53" t="s">
        <v>132</v>
      </c>
      <c r="C5" s="53" t="s">
        <v>133</v>
      </c>
      <c r="D5" s="53" t="s">
        <v>134</v>
      </c>
      <c r="E5" s="53" t="s">
        <v>135</v>
      </c>
      <c r="F5" s="53" t="s">
        <v>136</v>
      </c>
      <c r="G5" s="53" t="s">
        <v>137</v>
      </c>
      <c r="H5" s="54" t="s">
        <v>32</v>
      </c>
      <c r="I5" s="54" t="s">
        <v>138</v>
      </c>
      <c r="J5" s="53"/>
      <c r="K5" s="53"/>
      <c r="L5" s="53"/>
      <c r="M5" s="53"/>
      <c r="N5" s="53" t="s">
        <v>139</v>
      </c>
      <c r="O5" s="53"/>
      <c r="P5" s="53"/>
      <c r="Q5" s="53" t="s">
        <v>38</v>
      </c>
      <c r="R5" s="53" t="s">
        <v>62</v>
      </c>
      <c r="S5" s="53"/>
      <c r="T5" s="53"/>
      <c r="U5" s="53"/>
      <c r="V5" s="53"/>
      <c r="W5" s="53"/>
    </row>
    <row r="6" ht="18.75" customHeight="1" spans="1:23">
      <c r="A6" s="53"/>
      <c r="B6" s="53"/>
      <c r="C6" s="53"/>
      <c r="D6" s="53"/>
      <c r="E6" s="53"/>
      <c r="F6" s="53"/>
      <c r="G6" s="53"/>
      <c r="H6" s="54" t="s">
        <v>140</v>
      </c>
      <c r="I6" s="54" t="s">
        <v>141</v>
      </c>
      <c r="J6" s="53" t="s">
        <v>36</v>
      </c>
      <c r="K6" s="53" t="s">
        <v>37</v>
      </c>
      <c r="L6" s="53"/>
      <c r="M6" s="53"/>
      <c r="N6" s="53" t="s">
        <v>139</v>
      </c>
      <c r="O6" s="53" t="s">
        <v>36</v>
      </c>
      <c r="P6" s="53" t="s">
        <v>37</v>
      </c>
      <c r="Q6" s="53" t="s">
        <v>38</v>
      </c>
      <c r="R6" s="53" t="s">
        <v>62</v>
      </c>
      <c r="S6" s="53" t="s">
        <v>41</v>
      </c>
      <c r="T6" s="53" t="s">
        <v>42</v>
      </c>
      <c r="U6" s="53" t="s">
        <v>43</v>
      </c>
      <c r="V6" s="53" t="s">
        <v>44</v>
      </c>
      <c r="W6" s="53" t="s">
        <v>45</v>
      </c>
    </row>
    <row r="7" ht="18.75" customHeight="1" spans="1:23">
      <c r="A7" s="53"/>
      <c r="B7" s="53"/>
      <c r="C7" s="53"/>
      <c r="D7" s="53"/>
      <c r="E7" s="53"/>
      <c r="F7" s="53"/>
      <c r="G7" s="53"/>
      <c r="H7" s="54"/>
      <c r="I7" s="54" t="s">
        <v>142</v>
      </c>
      <c r="J7" s="53" t="s">
        <v>143</v>
      </c>
      <c r="K7" s="53" t="s">
        <v>144</v>
      </c>
      <c r="L7" s="53" t="s">
        <v>145</v>
      </c>
      <c r="M7" s="53" t="s">
        <v>146</v>
      </c>
      <c r="N7" s="53" t="s">
        <v>35</v>
      </c>
      <c r="O7" s="53" t="s">
        <v>36</v>
      </c>
      <c r="P7" s="53" t="s">
        <v>37</v>
      </c>
      <c r="Q7" s="53"/>
      <c r="R7" s="53" t="s">
        <v>34</v>
      </c>
      <c r="S7" s="53" t="s">
        <v>41</v>
      </c>
      <c r="T7" s="53" t="s">
        <v>42</v>
      </c>
      <c r="U7" s="53" t="s">
        <v>43</v>
      </c>
      <c r="V7" s="53" t="s">
        <v>44</v>
      </c>
      <c r="W7" s="53" t="s">
        <v>45</v>
      </c>
    </row>
    <row r="8" ht="22.65" customHeight="1" spans="1:23">
      <c r="A8" s="53"/>
      <c r="B8" s="53"/>
      <c r="C8" s="53"/>
      <c r="D8" s="53"/>
      <c r="E8" s="53"/>
      <c r="F8" s="53"/>
      <c r="G8" s="53"/>
      <c r="H8" s="54"/>
      <c r="I8" s="54" t="s">
        <v>34</v>
      </c>
      <c r="J8" s="53"/>
      <c r="K8" s="53"/>
      <c r="L8" s="53"/>
      <c r="M8" s="53"/>
      <c r="N8" s="53"/>
      <c r="O8" s="53"/>
      <c r="P8" s="53"/>
      <c r="Q8" s="53"/>
      <c r="R8" s="53"/>
      <c r="S8" s="53"/>
      <c r="T8" s="53"/>
      <c r="U8" s="53"/>
      <c r="V8" s="53"/>
      <c r="W8" s="53"/>
    </row>
    <row r="9" ht="18.75" customHeight="1" spans="1:23">
      <c r="A9" s="54" t="s">
        <v>46</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row>
    <row r="10" ht="18.75" customHeight="1" spans="1:23">
      <c r="A10" s="9" t="s">
        <v>56</v>
      </c>
      <c r="B10" s="9" t="s">
        <v>147</v>
      </c>
      <c r="C10" s="10" t="s">
        <v>148</v>
      </c>
      <c r="D10" s="9" t="s">
        <v>95</v>
      </c>
      <c r="E10" s="9" t="s">
        <v>96</v>
      </c>
      <c r="F10" s="9" t="s">
        <v>149</v>
      </c>
      <c r="G10" s="9" t="s">
        <v>150</v>
      </c>
      <c r="H10" s="17">
        <v>1169208</v>
      </c>
      <c r="I10" s="17">
        <v>1169208</v>
      </c>
      <c r="J10" s="17"/>
      <c r="K10" s="17"/>
      <c r="L10" s="17">
        <v>1169208</v>
      </c>
      <c r="M10" s="17"/>
      <c r="N10" s="17"/>
      <c r="O10" s="17"/>
      <c r="P10" s="17"/>
      <c r="Q10" s="17"/>
      <c r="R10" s="17"/>
      <c r="S10" s="17"/>
      <c r="T10" s="17"/>
      <c r="U10" s="17"/>
      <c r="V10" s="17"/>
      <c r="W10" s="17"/>
    </row>
    <row r="11" ht="18.75" customHeight="1" spans="1:23">
      <c r="A11" s="9" t="s">
        <v>56</v>
      </c>
      <c r="B11" s="9" t="s">
        <v>147</v>
      </c>
      <c r="C11" s="10" t="s">
        <v>148</v>
      </c>
      <c r="D11" s="9" t="s">
        <v>95</v>
      </c>
      <c r="E11" s="9" t="s">
        <v>96</v>
      </c>
      <c r="F11" s="9" t="s">
        <v>151</v>
      </c>
      <c r="G11" s="9" t="s">
        <v>152</v>
      </c>
      <c r="H11" s="17">
        <v>30000</v>
      </c>
      <c r="I11" s="17">
        <v>30000</v>
      </c>
      <c r="J11" s="17"/>
      <c r="K11" s="17"/>
      <c r="L11" s="17">
        <v>30000</v>
      </c>
      <c r="M11" s="17"/>
      <c r="N11" s="17"/>
      <c r="O11" s="17"/>
      <c r="P11" s="23"/>
      <c r="Q11" s="17"/>
      <c r="R11" s="17"/>
      <c r="S11" s="17"/>
      <c r="T11" s="17"/>
      <c r="U11" s="17"/>
      <c r="V11" s="17"/>
      <c r="W11" s="17"/>
    </row>
    <row r="12" ht="18.75" customHeight="1" spans="1:23">
      <c r="A12" s="9" t="s">
        <v>56</v>
      </c>
      <c r="B12" s="9" t="s">
        <v>147</v>
      </c>
      <c r="C12" s="10" t="s">
        <v>148</v>
      </c>
      <c r="D12" s="9" t="s">
        <v>95</v>
      </c>
      <c r="E12" s="9" t="s">
        <v>96</v>
      </c>
      <c r="F12" s="9" t="s">
        <v>151</v>
      </c>
      <c r="G12" s="9" t="s">
        <v>152</v>
      </c>
      <c r="H12" s="17">
        <v>143700</v>
      </c>
      <c r="I12" s="17">
        <v>143700</v>
      </c>
      <c r="J12" s="17"/>
      <c r="K12" s="17"/>
      <c r="L12" s="17">
        <v>143700</v>
      </c>
      <c r="M12" s="17"/>
      <c r="N12" s="17"/>
      <c r="O12" s="17"/>
      <c r="P12" s="23"/>
      <c r="Q12" s="17"/>
      <c r="R12" s="17"/>
      <c r="S12" s="17"/>
      <c r="T12" s="17"/>
      <c r="U12" s="17"/>
      <c r="V12" s="17"/>
      <c r="W12" s="17"/>
    </row>
    <row r="13" ht="18.75" customHeight="1" spans="1:23">
      <c r="A13" s="9" t="s">
        <v>56</v>
      </c>
      <c r="B13" s="9" t="s">
        <v>147</v>
      </c>
      <c r="C13" s="10" t="s">
        <v>148</v>
      </c>
      <c r="D13" s="9" t="s">
        <v>95</v>
      </c>
      <c r="E13" s="9" t="s">
        <v>96</v>
      </c>
      <c r="F13" s="9" t="s">
        <v>153</v>
      </c>
      <c r="G13" s="9" t="s">
        <v>154</v>
      </c>
      <c r="H13" s="17">
        <v>97434</v>
      </c>
      <c r="I13" s="17">
        <v>97434</v>
      </c>
      <c r="J13" s="17"/>
      <c r="K13" s="17"/>
      <c r="L13" s="17">
        <v>97434</v>
      </c>
      <c r="M13" s="17"/>
      <c r="N13" s="17"/>
      <c r="O13" s="17"/>
      <c r="P13" s="23"/>
      <c r="Q13" s="17"/>
      <c r="R13" s="17"/>
      <c r="S13" s="17"/>
      <c r="T13" s="17"/>
      <c r="U13" s="17"/>
      <c r="V13" s="17"/>
      <c r="W13" s="17"/>
    </row>
    <row r="14" ht="18.75" customHeight="1" spans="1:23">
      <c r="A14" s="9" t="s">
        <v>56</v>
      </c>
      <c r="B14" s="9" t="s">
        <v>147</v>
      </c>
      <c r="C14" s="10" t="s">
        <v>148</v>
      </c>
      <c r="D14" s="9" t="s">
        <v>95</v>
      </c>
      <c r="E14" s="9" t="s">
        <v>96</v>
      </c>
      <c r="F14" s="9" t="s">
        <v>153</v>
      </c>
      <c r="G14" s="9" t="s">
        <v>154</v>
      </c>
      <c r="H14" s="17">
        <v>9000</v>
      </c>
      <c r="I14" s="17">
        <v>9000</v>
      </c>
      <c r="J14" s="17"/>
      <c r="K14" s="17"/>
      <c r="L14" s="17">
        <v>9000</v>
      </c>
      <c r="M14" s="17"/>
      <c r="N14" s="17"/>
      <c r="O14" s="17"/>
      <c r="P14" s="23"/>
      <c r="Q14" s="17"/>
      <c r="R14" s="17"/>
      <c r="S14" s="17"/>
      <c r="T14" s="17"/>
      <c r="U14" s="17"/>
      <c r="V14" s="17"/>
      <c r="W14" s="17"/>
    </row>
    <row r="15" ht="18.75" customHeight="1" spans="1:23">
      <c r="A15" s="9" t="s">
        <v>56</v>
      </c>
      <c r="B15" s="9" t="s">
        <v>147</v>
      </c>
      <c r="C15" s="10" t="s">
        <v>148</v>
      </c>
      <c r="D15" s="9" t="s">
        <v>95</v>
      </c>
      <c r="E15" s="9" t="s">
        <v>96</v>
      </c>
      <c r="F15" s="9" t="s">
        <v>155</v>
      </c>
      <c r="G15" s="9" t="s">
        <v>156</v>
      </c>
      <c r="H15" s="17">
        <v>468420</v>
      </c>
      <c r="I15" s="17">
        <v>468420</v>
      </c>
      <c r="J15" s="17"/>
      <c r="K15" s="17"/>
      <c r="L15" s="17">
        <v>468420</v>
      </c>
      <c r="M15" s="17"/>
      <c r="N15" s="17"/>
      <c r="O15" s="17"/>
      <c r="P15" s="23"/>
      <c r="Q15" s="17"/>
      <c r="R15" s="17"/>
      <c r="S15" s="17"/>
      <c r="T15" s="17"/>
      <c r="U15" s="17"/>
      <c r="V15" s="17"/>
      <c r="W15" s="17"/>
    </row>
    <row r="16" ht="18.75" customHeight="1" spans="1:23">
      <c r="A16" s="9" t="s">
        <v>56</v>
      </c>
      <c r="B16" s="9" t="s">
        <v>147</v>
      </c>
      <c r="C16" s="10" t="s">
        <v>148</v>
      </c>
      <c r="D16" s="9" t="s">
        <v>95</v>
      </c>
      <c r="E16" s="9" t="s">
        <v>96</v>
      </c>
      <c r="F16" s="9" t="s">
        <v>155</v>
      </c>
      <c r="G16" s="9" t="s">
        <v>156</v>
      </c>
      <c r="H16" s="17">
        <v>900000</v>
      </c>
      <c r="I16" s="17">
        <v>900000</v>
      </c>
      <c r="J16" s="17"/>
      <c r="K16" s="17"/>
      <c r="L16" s="17">
        <v>900000</v>
      </c>
      <c r="M16" s="17"/>
      <c r="N16" s="17"/>
      <c r="O16" s="17"/>
      <c r="P16" s="23"/>
      <c r="Q16" s="17"/>
      <c r="R16" s="17"/>
      <c r="S16" s="17"/>
      <c r="T16" s="17"/>
      <c r="U16" s="17"/>
      <c r="V16" s="17"/>
      <c r="W16" s="17"/>
    </row>
    <row r="17" ht="18.75" customHeight="1" spans="1:23">
      <c r="A17" s="9" t="s">
        <v>56</v>
      </c>
      <c r="B17" s="9" t="s">
        <v>157</v>
      </c>
      <c r="C17" s="10" t="s">
        <v>158</v>
      </c>
      <c r="D17" s="9" t="s">
        <v>77</v>
      </c>
      <c r="E17" s="9" t="s">
        <v>78</v>
      </c>
      <c r="F17" s="9" t="s">
        <v>159</v>
      </c>
      <c r="G17" s="9" t="s">
        <v>160</v>
      </c>
      <c r="H17" s="17">
        <v>478209.6</v>
      </c>
      <c r="I17" s="17">
        <v>478209.6</v>
      </c>
      <c r="J17" s="17"/>
      <c r="K17" s="17"/>
      <c r="L17" s="17">
        <v>478209.6</v>
      </c>
      <c r="M17" s="17"/>
      <c r="N17" s="17"/>
      <c r="O17" s="17"/>
      <c r="P17" s="23"/>
      <c r="Q17" s="17"/>
      <c r="R17" s="17"/>
      <c r="S17" s="17"/>
      <c r="T17" s="17"/>
      <c r="U17" s="17"/>
      <c r="V17" s="17"/>
      <c r="W17" s="17"/>
    </row>
    <row r="18" ht="18.75" customHeight="1" spans="1:23">
      <c r="A18" s="9" t="s">
        <v>56</v>
      </c>
      <c r="B18" s="9" t="s">
        <v>157</v>
      </c>
      <c r="C18" s="10" t="s">
        <v>158</v>
      </c>
      <c r="D18" s="9" t="s">
        <v>87</v>
      </c>
      <c r="E18" s="9" t="s">
        <v>88</v>
      </c>
      <c r="F18" s="9" t="s">
        <v>161</v>
      </c>
      <c r="G18" s="9" t="s">
        <v>162</v>
      </c>
      <c r="H18" s="17">
        <v>248071.23</v>
      </c>
      <c r="I18" s="17">
        <v>248071.23</v>
      </c>
      <c r="J18" s="17"/>
      <c r="K18" s="17"/>
      <c r="L18" s="17">
        <v>248071.23</v>
      </c>
      <c r="M18" s="17"/>
      <c r="N18" s="17"/>
      <c r="O18" s="17"/>
      <c r="P18" s="23"/>
      <c r="Q18" s="17"/>
      <c r="R18" s="17"/>
      <c r="S18" s="17"/>
      <c r="T18" s="17"/>
      <c r="U18" s="17"/>
      <c r="V18" s="17"/>
      <c r="W18" s="17"/>
    </row>
    <row r="19" ht="18.75" customHeight="1" spans="1:23">
      <c r="A19" s="9" t="s">
        <v>56</v>
      </c>
      <c r="B19" s="9" t="s">
        <v>157</v>
      </c>
      <c r="C19" s="10" t="s">
        <v>158</v>
      </c>
      <c r="D19" s="9" t="s">
        <v>89</v>
      </c>
      <c r="E19" s="9" t="s">
        <v>90</v>
      </c>
      <c r="F19" s="9" t="s">
        <v>163</v>
      </c>
      <c r="G19" s="9" t="s">
        <v>164</v>
      </c>
      <c r="H19" s="17">
        <v>14944.05</v>
      </c>
      <c r="I19" s="17">
        <v>14944.05</v>
      </c>
      <c r="J19" s="17"/>
      <c r="K19" s="17"/>
      <c r="L19" s="17">
        <v>14944.05</v>
      </c>
      <c r="M19" s="17"/>
      <c r="N19" s="17"/>
      <c r="O19" s="17"/>
      <c r="P19" s="23"/>
      <c r="Q19" s="17"/>
      <c r="R19" s="17"/>
      <c r="S19" s="17"/>
      <c r="T19" s="17"/>
      <c r="U19" s="17"/>
      <c r="V19" s="17"/>
      <c r="W19" s="17"/>
    </row>
    <row r="20" ht="18.75" customHeight="1" spans="1:23">
      <c r="A20" s="9" t="s">
        <v>56</v>
      </c>
      <c r="B20" s="9" t="s">
        <v>157</v>
      </c>
      <c r="C20" s="10" t="s">
        <v>158</v>
      </c>
      <c r="D20" s="9" t="s">
        <v>89</v>
      </c>
      <c r="E20" s="9" t="s">
        <v>90</v>
      </c>
      <c r="F20" s="9" t="s">
        <v>163</v>
      </c>
      <c r="G20" s="9" t="s">
        <v>164</v>
      </c>
      <c r="H20" s="17">
        <v>18003</v>
      </c>
      <c r="I20" s="17">
        <v>18003</v>
      </c>
      <c r="J20" s="17"/>
      <c r="K20" s="17"/>
      <c r="L20" s="17">
        <v>18003</v>
      </c>
      <c r="M20" s="17"/>
      <c r="N20" s="17"/>
      <c r="O20" s="17"/>
      <c r="P20" s="23"/>
      <c r="Q20" s="17"/>
      <c r="R20" s="17"/>
      <c r="S20" s="17"/>
      <c r="T20" s="17"/>
      <c r="U20" s="17"/>
      <c r="V20" s="17"/>
      <c r="W20" s="17"/>
    </row>
    <row r="21" ht="18.75" customHeight="1" spans="1:23">
      <c r="A21" s="9" t="s">
        <v>56</v>
      </c>
      <c r="B21" s="9" t="s">
        <v>157</v>
      </c>
      <c r="C21" s="10" t="s">
        <v>158</v>
      </c>
      <c r="D21" s="9" t="s">
        <v>95</v>
      </c>
      <c r="E21" s="9" t="s">
        <v>96</v>
      </c>
      <c r="F21" s="9" t="s">
        <v>163</v>
      </c>
      <c r="G21" s="9" t="s">
        <v>164</v>
      </c>
      <c r="H21" s="17">
        <v>20921.67</v>
      </c>
      <c r="I21" s="17">
        <v>20921.67</v>
      </c>
      <c r="J21" s="17"/>
      <c r="K21" s="17"/>
      <c r="L21" s="17">
        <v>20921.67</v>
      </c>
      <c r="M21" s="17"/>
      <c r="N21" s="17"/>
      <c r="O21" s="17"/>
      <c r="P21" s="23"/>
      <c r="Q21" s="17"/>
      <c r="R21" s="17"/>
      <c r="S21" s="17"/>
      <c r="T21" s="17"/>
      <c r="U21" s="17"/>
      <c r="V21" s="17"/>
      <c r="W21" s="17"/>
    </row>
    <row r="22" ht="18.75" customHeight="1" spans="1:23">
      <c r="A22" s="9" t="s">
        <v>56</v>
      </c>
      <c r="B22" s="9" t="s">
        <v>165</v>
      </c>
      <c r="C22" s="10" t="s">
        <v>102</v>
      </c>
      <c r="D22" s="9" t="s">
        <v>101</v>
      </c>
      <c r="E22" s="9" t="s">
        <v>102</v>
      </c>
      <c r="F22" s="9" t="s">
        <v>166</v>
      </c>
      <c r="G22" s="9" t="s">
        <v>102</v>
      </c>
      <c r="H22" s="17">
        <v>384780</v>
      </c>
      <c r="I22" s="17">
        <v>384780</v>
      </c>
      <c r="J22" s="17"/>
      <c r="K22" s="17"/>
      <c r="L22" s="17">
        <v>384780</v>
      </c>
      <c r="M22" s="17"/>
      <c r="N22" s="17"/>
      <c r="O22" s="17"/>
      <c r="P22" s="23"/>
      <c r="Q22" s="17"/>
      <c r="R22" s="17"/>
      <c r="S22" s="17"/>
      <c r="T22" s="17"/>
      <c r="U22" s="17"/>
      <c r="V22" s="17"/>
      <c r="W22" s="17"/>
    </row>
    <row r="23" ht="18.75" customHeight="1" spans="1:23">
      <c r="A23" s="9" t="s">
        <v>56</v>
      </c>
      <c r="B23" s="9" t="s">
        <v>167</v>
      </c>
      <c r="C23" s="10" t="s">
        <v>168</v>
      </c>
      <c r="D23" s="9" t="s">
        <v>95</v>
      </c>
      <c r="E23" s="9" t="s">
        <v>96</v>
      </c>
      <c r="F23" s="9" t="s">
        <v>169</v>
      </c>
      <c r="G23" s="9" t="s">
        <v>170</v>
      </c>
      <c r="H23" s="17">
        <v>58000</v>
      </c>
      <c r="I23" s="17">
        <v>58000</v>
      </c>
      <c r="J23" s="17"/>
      <c r="K23" s="17"/>
      <c r="L23" s="17">
        <v>58000</v>
      </c>
      <c r="M23" s="17"/>
      <c r="N23" s="17"/>
      <c r="O23" s="17"/>
      <c r="P23" s="23"/>
      <c r="Q23" s="17"/>
      <c r="R23" s="17"/>
      <c r="S23" s="17"/>
      <c r="T23" s="17"/>
      <c r="U23" s="17"/>
      <c r="V23" s="17"/>
      <c r="W23" s="17"/>
    </row>
    <row r="24" ht="18.75" customHeight="1" spans="1:23">
      <c r="A24" s="9" t="s">
        <v>56</v>
      </c>
      <c r="B24" s="9" t="s">
        <v>171</v>
      </c>
      <c r="C24" s="10" t="s">
        <v>172</v>
      </c>
      <c r="D24" s="9" t="s">
        <v>95</v>
      </c>
      <c r="E24" s="9" t="s">
        <v>96</v>
      </c>
      <c r="F24" s="9" t="s">
        <v>173</v>
      </c>
      <c r="G24" s="9" t="s">
        <v>172</v>
      </c>
      <c r="H24" s="17">
        <v>65552.88</v>
      </c>
      <c r="I24" s="17">
        <v>65552.88</v>
      </c>
      <c r="J24" s="17"/>
      <c r="K24" s="17"/>
      <c r="L24" s="17">
        <v>65552.88</v>
      </c>
      <c r="M24" s="17"/>
      <c r="N24" s="17"/>
      <c r="O24" s="17"/>
      <c r="P24" s="23"/>
      <c r="Q24" s="17"/>
      <c r="R24" s="17"/>
      <c r="S24" s="17"/>
      <c r="T24" s="17"/>
      <c r="U24" s="17"/>
      <c r="V24" s="17"/>
      <c r="W24" s="17"/>
    </row>
    <row r="25" ht="18.75" customHeight="1" spans="1:23">
      <c r="A25" s="9" t="s">
        <v>56</v>
      </c>
      <c r="B25" s="9" t="s">
        <v>174</v>
      </c>
      <c r="C25" s="10" t="s">
        <v>175</v>
      </c>
      <c r="D25" s="9" t="s">
        <v>75</v>
      </c>
      <c r="E25" s="9" t="s">
        <v>76</v>
      </c>
      <c r="F25" s="9" t="s">
        <v>176</v>
      </c>
      <c r="G25" s="9" t="s">
        <v>177</v>
      </c>
      <c r="H25" s="17">
        <v>12600</v>
      </c>
      <c r="I25" s="17">
        <v>12600</v>
      </c>
      <c r="J25" s="17"/>
      <c r="K25" s="17"/>
      <c r="L25" s="17">
        <v>12600</v>
      </c>
      <c r="M25" s="17"/>
      <c r="N25" s="17"/>
      <c r="O25" s="17"/>
      <c r="P25" s="23"/>
      <c r="Q25" s="17"/>
      <c r="R25" s="17"/>
      <c r="S25" s="17"/>
      <c r="T25" s="17"/>
      <c r="U25" s="17"/>
      <c r="V25" s="17"/>
      <c r="W25" s="17"/>
    </row>
    <row r="26" ht="18.75" customHeight="1" spans="1:23">
      <c r="A26" s="9" t="s">
        <v>56</v>
      </c>
      <c r="B26" s="9" t="s">
        <v>174</v>
      </c>
      <c r="C26" s="10" t="s">
        <v>175</v>
      </c>
      <c r="D26" s="9" t="s">
        <v>95</v>
      </c>
      <c r="E26" s="9" t="s">
        <v>96</v>
      </c>
      <c r="F26" s="9" t="s">
        <v>178</v>
      </c>
      <c r="G26" s="9" t="s">
        <v>179</v>
      </c>
      <c r="H26" s="17">
        <v>99000</v>
      </c>
      <c r="I26" s="17">
        <v>99000</v>
      </c>
      <c r="J26" s="17"/>
      <c r="K26" s="17"/>
      <c r="L26" s="17">
        <v>99000</v>
      </c>
      <c r="M26" s="17"/>
      <c r="N26" s="17"/>
      <c r="O26" s="17"/>
      <c r="P26" s="23"/>
      <c r="Q26" s="17"/>
      <c r="R26" s="17"/>
      <c r="S26" s="17"/>
      <c r="T26" s="17"/>
      <c r="U26" s="17"/>
      <c r="V26" s="17"/>
      <c r="W26" s="17"/>
    </row>
    <row r="27" ht="18.75" customHeight="1" spans="1:23">
      <c r="A27" s="9" t="s">
        <v>56</v>
      </c>
      <c r="B27" s="9" t="s">
        <v>174</v>
      </c>
      <c r="C27" s="10" t="s">
        <v>175</v>
      </c>
      <c r="D27" s="9" t="s">
        <v>95</v>
      </c>
      <c r="E27" s="9" t="s">
        <v>96</v>
      </c>
      <c r="F27" s="9" t="s">
        <v>180</v>
      </c>
      <c r="G27" s="9" t="s">
        <v>181</v>
      </c>
      <c r="H27" s="17">
        <v>5500</v>
      </c>
      <c r="I27" s="17">
        <v>5500</v>
      </c>
      <c r="J27" s="17"/>
      <c r="K27" s="17"/>
      <c r="L27" s="17">
        <v>5500</v>
      </c>
      <c r="M27" s="17"/>
      <c r="N27" s="17"/>
      <c r="O27" s="17"/>
      <c r="P27" s="23"/>
      <c r="Q27" s="17"/>
      <c r="R27" s="17"/>
      <c r="S27" s="17"/>
      <c r="T27" s="17"/>
      <c r="U27" s="17"/>
      <c r="V27" s="17"/>
      <c r="W27" s="17"/>
    </row>
    <row r="28" ht="18.75" customHeight="1" spans="1:23">
      <c r="A28" s="9" t="s">
        <v>56</v>
      </c>
      <c r="B28" s="9" t="s">
        <v>174</v>
      </c>
      <c r="C28" s="10" t="s">
        <v>175</v>
      </c>
      <c r="D28" s="9" t="s">
        <v>95</v>
      </c>
      <c r="E28" s="9" t="s">
        <v>96</v>
      </c>
      <c r="F28" s="9" t="s">
        <v>182</v>
      </c>
      <c r="G28" s="9" t="s">
        <v>183</v>
      </c>
      <c r="H28" s="17">
        <v>25000</v>
      </c>
      <c r="I28" s="17">
        <v>25000</v>
      </c>
      <c r="J28" s="17"/>
      <c r="K28" s="17"/>
      <c r="L28" s="17">
        <v>25000</v>
      </c>
      <c r="M28" s="17"/>
      <c r="N28" s="17"/>
      <c r="O28" s="17"/>
      <c r="P28" s="23"/>
      <c r="Q28" s="17"/>
      <c r="R28" s="17"/>
      <c r="S28" s="17"/>
      <c r="T28" s="17"/>
      <c r="U28" s="17"/>
      <c r="V28" s="17"/>
      <c r="W28" s="17"/>
    </row>
    <row r="29" ht="18.75" customHeight="1" spans="1:23">
      <c r="A29" s="9" t="s">
        <v>56</v>
      </c>
      <c r="B29" s="9" t="s">
        <v>174</v>
      </c>
      <c r="C29" s="10" t="s">
        <v>175</v>
      </c>
      <c r="D29" s="9" t="s">
        <v>95</v>
      </c>
      <c r="E29" s="9" t="s">
        <v>96</v>
      </c>
      <c r="F29" s="9" t="s">
        <v>184</v>
      </c>
      <c r="G29" s="9" t="s">
        <v>185</v>
      </c>
      <c r="H29" s="17">
        <v>6400</v>
      </c>
      <c r="I29" s="17">
        <v>6400</v>
      </c>
      <c r="J29" s="17"/>
      <c r="K29" s="17"/>
      <c r="L29" s="17">
        <v>6400</v>
      </c>
      <c r="M29" s="17"/>
      <c r="N29" s="17"/>
      <c r="O29" s="17"/>
      <c r="P29" s="23"/>
      <c r="Q29" s="17"/>
      <c r="R29" s="17"/>
      <c r="S29" s="17"/>
      <c r="T29" s="17"/>
      <c r="U29" s="17"/>
      <c r="V29" s="17"/>
      <c r="W29" s="17"/>
    </row>
    <row r="30" ht="18.75" customHeight="1" spans="1:23">
      <c r="A30" s="9" t="s">
        <v>56</v>
      </c>
      <c r="B30" s="9" t="s">
        <v>174</v>
      </c>
      <c r="C30" s="10" t="s">
        <v>175</v>
      </c>
      <c r="D30" s="9" t="s">
        <v>95</v>
      </c>
      <c r="E30" s="9" t="s">
        <v>96</v>
      </c>
      <c r="F30" s="9" t="s">
        <v>186</v>
      </c>
      <c r="G30" s="9" t="s">
        <v>187</v>
      </c>
      <c r="H30" s="17">
        <v>60000</v>
      </c>
      <c r="I30" s="17">
        <v>60000</v>
      </c>
      <c r="J30" s="17"/>
      <c r="K30" s="17"/>
      <c r="L30" s="17">
        <v>60000</v>
      </c>
      <c r="M30" s="17"/>
      <c r="N30" s="17"/>
      <c r="O30" s="17"/>
      <c r="P30" s="23"/>
      <c r="Q30" s="17"/>
      <c r="R30" s="17"/>
      <c r="S30" s="17"/>
      <c r="T30" s="17"/>
      <c r="U30" s="17"/>
      <c r="V30" s="17"/>
      <c r="W30" s="17"/>
    </row>
    <row r="31" ht="18.75" customHeight="1" spans="1:23">
      <c r="A31" s="9" t="s">
        <v>56</v>
      </c>
      <c r="B31" s="9" t="s">
        <v>174</v>
      </c>
      <c r="C31" s="10" t="s">
        <v>175</v>
      </c>
      <c r="D31" s="9" t="s">
        <v>95</v>
      </c>
      <c r="E31" s="9" t="s">
        <v>96</v>
      </c>
      <c r="F31" s="9" t="s">
        <v>188</v>
      </c>
      <c r="G31" s="9" t="s">
        <v>189</v>
      </c>
      <c r="H31" s="17">
        <v>10000</v>
      </c>
      <c r="I31" s="17">
        <v>10000</v>
      </c>
      <c r="J31" s="17"/>
      <c r="K31" s="17"/>
      <c r="L31" s="17">
        <v>10000</v>
      </c>
      <c r="M31" s="17"/>
      <c r="N31" s="17"/>
      <c r="O31" s="17"/>
      <c r="P31" s="23"/>
      <c r="Q31" s="17"/>
      <c r="R31" s="17"/>
      <c r="S31" s="17"/>
      <c r="T31" s="17"/>
      <c r="U31" s="17"/>
      <c r="V31" s="17"/>
      <c r="W31" s="17"/>
    </row>
    <row r="32" ht="18.75" customHeight="1" spans="1:23">
      <c r="A32" s="9" t="s">
        <v>56</v>
      </c>
      <c r="B32" s="9" t="s">
        <v>174</v>
      </c>
      <c r="C32" s="10" t="s">
        <v>175</v>
      </c>
      <c r="D32" s="9" t="s">
        <v>95</v>
      </c>
      <c r="E32" s="9" t="s">
        <v>96</v>
      </c>
      <c r="F32" s="9" t="s">
        <v>190</v>
      </c>
      <c r="G32" s="9" t="s">
        <v>191</v>
      </c>
      <c r="H32" s="17">
        <v>25000</v>
      </c>
      <c r="I32" s="17">
        <v>25000</v>
      </c>
      <c r="J32" s="17"/>
      <c r="K32" s="17"/>
      <c r="L32" s="17">
        <v>25000</v>
      </c>
      <c r="M32" s="17"/>
      <c r="N32" s="17"/>
      <c r="O32" s="17"/>
      <c r="P32" s="23"/>
      <c r="Q32" s="17"/>
      <c r="R32" s="17"/>
      <c r="S32" s="17"/>
      <c r="T32" s="17"/>
      <c r="U32" s="17"/>
      <c r="V32" s="17"/>
      <c r="W32" s="17"/>
    </row>
    <row r="33" ht="18.75" customHeight="1" spans="1:23">
      <c r="A33" s="9" t="s">
        <v>56</v>
      </c>
      <c r="B33" s="9" t="s">
        <v>174</v>
      </c>
      <c r="C33" s="10" t="s">
        <v>175</v>
      </c>
      <c r="D33" s="9" t="s">
        <v>95</v>
      </c>
      <c r="E33" s="9" t="s">
        <v>96</v>
      </c>
      <c r="F33" s="9" t="s">
        <v>192</v>
      </c>
      <c r="G33" s="9" t="s">
        <v>193</v>
      </c>
      <c r="H33" s="17">
        <v>25000</v>
      </c>
      <c r="I33" s="17">
        <v>25000</v>
      </c>
      <c r="J33" s="17"/>
      <c r="K33" s="17"/>
      <c r="L33" s="17">
        <v>25000</v>
      </c>
      <c r="M33" s="17"/>
      <c r="N33" s="17"/>
      <c r="O33" s="17"/>
      <c r="P33" s="23"/>
      <c r="Q33" s="17"/>
      <c r="R33" s="17"/>
      <c r="S33" s="17"/>
      <c r="T33" s="17"/>
      <c r="U33" s="17"/>
      <c r="V33" s="17"/>
      <c r="W33" s="17"/>
    </row>
    <row r="34" ht="18.75" customHeight="1" spans="1:23">
      <c r="A34" s="9" t="s">
        <v>56</v>
      </c>
      <c r="B34" s="9" t="s">
        <v>194</v>
      </c>
      <c r="C34" s="10" t="s">
        <v>126</v>
      </c>
      <c r="D34" s="9" t="s">
        <v>95</v>
      </c>
      <c r="E34" s="9" t="s">
        <v>96</v>
      </c>
      <c r="F34" s="9" t="s">
        <v>195</v>
      </c>
      <c r="G34" s="9" t="s">
        <v>126</v>
      </c>
      <c r="H34" s="17">
        <v>30000</v>
      </c>
      <c r="I34" s="17">
        <v>30000</v>
      </c>
      <c r="J34" s="17"/>
      <c r="K34" s="17"/>
      <c r="L34" s="17">
        <v>30000</v>
      </c>
      <c r="M34" s="17"/>
      <c r="N34" s="17"/>
      <c r="O34" s="17"/>
      <c r="P34" s="23"/>
      <c r="Q34" s="17"/>
      <c r="R34" s="17"/>
      <c r="S34" s="17"/>
      <c r="T34" s="17"/>
      <c r="U34" s="17"/>
      <c r="V34" s="17"/>
      <c r="W34" s="17"/>
    </row>
    <row r="35" ht="18.75" customHeight="1" spans="1:23">
      <c r="A35" s="9" t="s">
        <v>56</v>
      </c>
      <c r="B35" s="9" t="s">
        <v>196</v>
      </c>
      <c r="C35" s="10" t="s">
        <v>197</v>
      </c>
      <c r="D35" s="9" t="s">
        <v>95</v>
      </c>
      <c r="E35" s="9" t="s">
        <v>96</v>
      </c>
      <c r="F35" s="9" t="s">
        <v>155</v>
      </c>
      <c r="G35" s="9" t="s">
        <v>156</v>
      </c>
      <c r="H35" s="17">
        <v>72000</v>
      </c>
      <c r="I35" s="17">
        <v>72000</v>
      </c>
      <c r="J35" s="17"/>
      <c r="K35" s="17"/>
      <c r="L35" s="17">
        <v>72000</v>
      </c>
      <c r="M35" s="17"/>
      <c r="N35" s="17"/>
      <c r="O35" s="17"/>
      <c r="P35" s="23"/>
      <c r="Q35" s="17"/>
      <c r="R35" s="17"/>
      <c r="S35" s="17"/>
      <c r="T35" s="17"/>
      <c r="U35" s="17"/>
      <c r="V35" s="17"/>
      <c r="W35" s="17"/>
    </row>
    <row r="36" ht="18.75" customHeight="1" spans="1:23">
      <c r="A36" s="9" t="s">
        <v>56</v>
      </c>
      <c r="B36" s="9" t="s">
        <v>196</v>
      </c>
      <c r="C36" s="10" t="s">
        <v>197</v>
      </c>
      <c r="D36" s="9" t="s">
        <v>95</v>
      </c>
      <c r="E36" s="9" t="s">
        <v>96</v>
      </c>
      <c r="F36" s="9" t="s">
        <v>155</v>
      </c>
      <c r="G36" s="9" t="s">
        <v>156</v>
      </c>
      <c r="H36" s="17">
        <v>360360</v>
      </c>
      <c r="I36" s="17">
        <v>360360</v>
      </c>
      <c r="J36" s="17"/>
      <c r="K36" s="17"/>
      <c r="L36" s="17">
        <v>360360</v>
      </c>
      <c r="M36" s="17"/>
      <c r="N36" s="17"/>
      <c r="O36" s="17"/>
      <c r="P36" s="23"/>
      <c r="Q36" s="17"/>
      <c r="R36" s="17"/>
      <c r="S36" s="17"/>
      <c r="T36" s="17"/>
      <c r="U36" s="17"/>
      <c r="V36" s="17"/>
      <c r="W36" s="17"/>
    </row>
    <row r="37" ht="18.75" customHeight="1" spans="1:23">
      <c r="A37" s="9" t="s">
        <v>56</v>
      </c>
      <c r="B37" s="9" t="s">
        <v>196</v>
      </c>
      <c r="C37" s="10" t="s">
        <v>197</v>
      </c>
      <c r="D37" s="9" t="s">
        <v>95</v>
      </c>
      <c r="E37" s="9" t="s">
        <v>96</v>
      </c>
      <c r="F37" s="9" t="s">
        <v>155</v>
      </c>
      <c r="G37" s="9" t="s">
        <v>156</v>
      </c>
      <c r="H37" s="17">
        <v>107640</v>
      </c>
      <c r="I37" s="17">
        <v>107640</v>
      </c>
      <c r="J37" s="17"/>
      <c r="K37" s="17"/>
      <c r="L37" s="17">
        <v>107640</v>
      </c>
      <c r="M37" s="17"/>
      <c r="N37" s="17"/>
      <c r="O37" s="17"/>
      <c r="P37" s="23"/>
      <c r="Q37" s="17"/>
      <c r="R37" s="17"/>
      <c r="S37" s="17"/>
      <c r="T37" s="17"/>
      <c r="U37" s="17"/>
      <c r="V37" s="17"/>
      <c r="W37" s="17"/>
    </row>
    <row r="38" ht="18.75" customHeight="1" spans="1:23">
      <c r="A38" s="9" t="s">
        <v>56</v>
      </c>
      <c r="B38" s="9" t="s">
        <v>198</v>
      </c>
      <c r="C38" s="10" t="s">
        <v>199</v>
      </c>
      <c r="D38" s="9" t="s">
        <v>95</v>
      </c>
      <c r="E38" s="9" t="s">
        <v>96</v>
      </c>
      <c r="F38" s="9" t="s">
        <v>200</v>
      </c>
      <c r="G38" s="9" t="s">
        <v>199</v>
      </c>
      <c r="H38" s="17">
        <v>30000</v>
      </c>
      <c r="I38" s="17">
        <v>30000</v>
      </c>
      <c r="J38" s="17"/>
      <c r="K38" s="17"/>
      <c r="L38" s="17">
        <v>30000</v>
      </c>
      <c r="M38" s="17"/>
      <c r="N38" s="17"/>
      <c r="O38" s="17"/>
      <c r="P38" s="23"/>
      <c r="Q38" s="17"/>
      <c r="R38" s="17"/>
      <c r="S38" s="17"/>
      <c r="T38" s="17"/>
      <c r="U38" s="17"/>
      <c r="V38" s="17"/>
      <c r="W38" s="17"/>
    </row>
    <row r="39" ht="18.75" customHeight="1" spans="1:23">
      <c r="A39" s="9" t="s">
        <v>56</v>
      </c>
      <c r="B39" s="9" t="s">
        <v>201</v>
      </c>
      <c r="C39" s="10" t="s">
        <v>202</v>
      </c>
      <c r="D39" s="9" t="s">
        <v>75</v>
      </c>
      <c r="E39" s="9" t="s">
        <v>76</v>
      </c>
      <c r="F39" s="9" t="s">
        <v>203</v>
      </c>
      <c r="G39" s="9" t="s">
        <v>204</v>
      </c>
      <c r="H39" s="17">
        <v>126000</v>
      </c>
      <c r="I39" s="17">
        <v>126000</v>
      </c>
      <c r="J39" s="17"/>
      <c r="K39" s="17"/>
      <c r="L39" s="17">
        <v>126000</v>
      </c>
      <c r="M39" s="17"/>
      <c r="N39" s="17"/>
      <c r="O39" s="17"/>
      <c r="P39" s="23"/>
      <c r="Q39" s="17"/>
      <c r="R39" s="17"/>
      <c r="S39" s="17"/>
      <c r="T39" s="17"/>
      <c r="U39" s="17"/>
      <c r="V39" s="17"/>
      <c r="W39" s="17"/>
    </row>
    <row r="40" ht="18.75" customHeight="1" spans="1:23">
      <c r="A40" s="12" t="s">
        <v>32</v>
      </c>
      <c r="B40" s="12"/>
      <c r="C40" s="12"/>
      <c r="D40" s="12"/>
      <c r="E40" s="12"/>
      <c r="F40" s="12"/>
      <c r="G40" s="12"/>
      <c r="H40" s="17">
        <v>5100744.43</v>
      </c>
      <c r="I40" s="17">
        <v>5100744.43</v>
      </c>
      <c r="J40" s="17"/>
      <c r="K40" s="17"/>
      <c r="L40" s="17">
        <v>5100744.43</v>
      </c>
      <c r="M40" s="17"/>
      <c r="N40" s="17"/>
      <c r="O40" s="17"/>
      <c r="P40" s="17"/>
      <c r="Q40" s="17"/>
      <c r="R40" s="17"/>
      <c r="S40" s="17"/>
      <c r="T40" s="17"/>
      <c r="U40" s="17"/>
      <c r="V40" s="17"/>
      <c r="W40" s="17"/>
    </row>
  </sheetData>
  <mergeCells count="30">
    <mergeCell ref="A3:W3"/>
    <mergeCell ref="A4:G4"/>
    <mergeCell ref="I5:W5"/>
    <mergeCell ref="I6:M6"/>
    <mergeCell ref="N6:P6"/>
    <mergeCell ref="R6:W6"/>
    <mergeCell ref="A40:G40"/>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8"/>
  <sheetViews>
    <sheetView showZeros="0"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205</v>
      </c>
    </row>
    <row r="3" ht="45" customHeight="1" spans="1:23">
      <c r="A3" s="4" t="s">
        <v>206</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"单位名称："&amp;"元江哈尼族彝族傣族自治县地方公路管理段"</f>
        <v>单位名称：元江哈尼族彝族傣族自治县地方公路管理段</v>
      </c>
      <c r="B4" s="5"/>
      <c r="C4" s="5"/>
      <c r="D4" s="5"/>
      <c r="E4" s="5"/>
      <c r="F4" s="5"/>
      <c r="G4" s="5"/>
      <c r="H4" s="5"/>
      <c r="I4" s="52"/>
      <c r="J4" s="52"/>
      <c r="K4" s="52"/>
      <c r="L4" s="52"/>
      <c r="M4" s="52"/>
      <c r="N4" s="6"/>
      <c r="O4" s="6"/>
      <c r="P4" s="6"/>
      <c r="Q4" s="6"/>
      <c r="R4" s="6"/>
      <c r="S4" s="6"/>
      <c r="T4" s="6"/>
      <c r="U4" s="6"/>
      <c r="V4" s="6"/>
      <c r="W4" s="6" t="s">
        <v>29</v>
      </c>
    </row>
    <row r="5" ht="18.75" customHeight="1" spans="1:23">
      <c r="A5" s="13" t="s">
        <v>207</v>
      </c>
      <c r="B5" s="13" t="s">
        <v>132</v>
      </c>
      <c r="C5" s="13" t="s">
        <v>133</v>
      </c>
      <c r="D5" s="13" t="s">
        <v>208</v>
      </c>
      <c r="E5" s="13" t="s">
        <v>134</v>
      </c>
      <c r="F5" s="13" t="s">
        <v>135</v>
      </c>
      <c r="G5" s="13" t="s">
        <v>209</v>
      </c>
      <c r="H5" s="13" t="s">
        <v>137</v>
      </c>
      <c r="I5" s="29" t="s">
        <v>32</v>
      </c>
      <c r="J5" s="29" t="s">
        <v>210</v>
      </c>
      <c r="K5" s="13"/>
      <c r="L5" s="13"/>
      <c r="M5" s="13"/>
      <c r="N5" s="13" t="s">
        <v>139</v>
      </c>
      <c r="O5" s="13"/>
      <c r="P5" s="13"/>
      <c r="Q5" s="13" t="s">
        <v>38</v>
      </c>
      <c r="R5" s="13" t="s">
        <v>62</v>
      </c>
      <c r="S5" s="13"/>
      <c r="T5" s="13"/>
      <c r="U5" s="13"/>
      <c r="V5" s="13"/>
      <c r="W5" s="13"/>
    </row>
    <row r="6" ht="18.75" customHeight="1" spans="1:23">
      <c r="A6" s="13"/>
      <c r="B6" s="13"/>
      <c r="C6" s="13"/>
      <c r="D6" s="13"/>
      <c r="E6" s="13"/>
      <c r="F6" s="13"/>
      <c r="G6" s="13"/>
      <c r="H6" s="13"/>
      <c r="I6" s="29" t="s">
        <v>140</v>
      </c>
      <c r="J6" s="29"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29"/>
      <c r="J7" s="29"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29"/>
      <c r="J8" s="29" t="s">
        <v>34</v>
      </c>
      <c r="K8" s="13" t="s">
        <v>211</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212</v>
      </c>
      <c r="D10" s="9"/>
      <c r="E10" s="9"/>
      <c r="F10" s="9"/>
      <c r="G10" s="9"/>
      <c r="H10" s="9"/>
      <c r="I10" s="11">
        <v>39336</v>
      </c>
      <c r="J10" s="11">
        <v>39336</v>
      </c>
      <c r="K10" s="11">
        <v>39336</v>
      </c>
      <c r="L10" s="11"/>
      <c r="M10" s="11"/>
      <c r="N10" s="11"/>
      <c r="O10" s="11"/>
      <c r="P10" s="11"/>
      <c r="Q10" s="11"/>
      <c r="R10" s="11"/>
      <c r="S10" s="11"/>
      <c r="T10" s="11"/>
      <c r="U10" s="11"/>
      <c r="V10" s="11"/>
      <c r="W10" s="11"/>
    </row>
    <row r="11" ht="18.75" customHeight="1" spans="1:23">
      <c r="A11" s="9" t="s">
        <v>213</v>
      </c>
      <c r="B11" s="9" t="s">
        <v>214</v>
      </c>
      <c r="C11" s="10" t="s">
        <v>212</v>
      </c>
      <c r="D11" s="9" t="s">
        <v>56</v>
      </c>
      <c r="E11" s="9" t="s">
        <v>81</v>
      </c>
      <c r="F11" s="9" t="s">
        <v>82</v>
      </c>
      <c r="G11" s="9" t="s">
        <v>203</v>
      </c>
      <c r="H11" s="9" t="s">
        <v>204</v>
      </c>
      <c r="I11" s="11">
        <v>39336</v>
      </c>
      <c r="J11" s="11">
        <v>39336</v>
      </c>
      <c r="K11" s="11">
        <v>39336</v>
      </c>
      <c r="L11" s="11"/>
      <c r="M11" s="11"/>
      <c r="N11" s="11"/>
      <c r="O11" s="11"/>
      <c r="P11" s="11"/>
      <c r="Q11" s="11"/>
      <c r="R11" s="11"/>
      <c r="S11" s="11"/>
      <c r="T11" s="11"/>
      <c r="U11" s="11"/>
      <c r="V11" s="11"/>
      <c r="W11" s="11"/>
    </row>
    <row r="12" ht="18.75" customHeight="1" spans="1:23">
      <c r="A12" s="23"/>
      <c r="B12" s="23"/>
      <c r="C12" s="10" t="s">
        <v>215</v>
      </c>
      <c r="D12" s="23"/>
      <c r="E12" s="23"/>
      <c r="F12" s="23"/>
      <c r="G12" s="23"/>
      <c r="H12" s="23"/>
      <c r="I12" s="11">
        <v>501100</v>
      </c>
      <c r="J12" s="11"/>
      <c r="K12" s="11"/>
      <c r="L12" s="11"/>
      <c r="M12" s="11"/>
      <c r="N12" s="11"/>
      <c r="O12" s="11"/>
      <c r="P12" s="23"/>
      <c r="Q12" s="11"/>
      <c r="R12" s="11">
        <v>501100</v>
      </c>
      <c r="S12" s="11"/>
      <c r="T12" s="11"/>
      <c r="U12" s="11"/>
      <c r="V12" s="11"/>
      <c r="W12" s="11">
        <v>501100</v>
      </c>
    </row>
    <row r="13" ht="18.75" customHeight="1" spans="1:23">
      <c r="A13" s="9" t="s">
        <v>216</v>
      </c>
      <c r="B13" s="9" t="s">
        <v>217</v>
      </c>
      <c r="C13" s="10" t="s">
        <v>215</v>
      </c>
      <c r="D13" s="9" t="s">
        <v>56</v>
      </c>
      <c r="E13" s="9" t="s">
        <v>95</v>
      </c>
      <c r="F13" s="9" t="s">
        <v>96</v>
      </c>
      <c r="G13" s="9" t="s">
        <v>178</v>
      </c>
      <c r="H13" s="9" t="s">
        <v>179</v>
      </c>
      <c r="I13" s="11">
        <v>60000</v>
      </c>
      <c r="J13" s="11"/>
      <c r="K13" s="11"/>
      <c r="L13" s="11"/>
      <c r="M13" s="11"/>
      <c r="N13" s="11"/>
      <c r="O13" s="11"/>
      <c r="P13" s="23"/>
      <c r="Q13" s="11"/>
      <c r="R13" s="11">
        <v>60000</v>
      </c>
      <c r="S13" s="11"/>
      <c r="T13" s="11"/>
      <c r="U13" s="11"/>
      <c r="V13" s="11"/>
      <c r="W13" s="11">
        <v>60000</v>
      </c>
    </row>
    <row r="14" ht="18.75" customHeight="1" spans="1:23">
      <c r="A14" s="9" t="s">
        <v>216</v>
      </c>
      <c r="B14" s="9" t="s">
        <v>217</v>
      </c>
      <c r="C14" s="10" t="s">
        <v>215</v>
      </c>
      <c r="D14" s="9" t="s">
        <v>56</v>
      </c>
      <c r="E14" s="9" t="s">
        <v>95</v>
      </c>
      <c r="F14" s="9" t="s">
        <v>96</v>
      </c>
      <c r="G14" s="9" t="s">
        <v>186</v>
      </c>
      <c r="H14" s="9" t="s">
        <v>187</v>
      </c>
      <c r="I14" s="11">
        <v>40000</v>
      </c>
      <c r="J14" s="11"/>
      <c r="K14" s="11"/>
      <c r="L14" s="11"/>
      <c r="M14" s="11"/>
      <c r="N14" s="11"/>
      <c r="O14" s="11"/>
      <c r="P14" s="23"/>
      <c r="Q14" s="11"/>
      <c r="R14" s="11">
        <v>40000</v>
      </c>
      <c r="S14" s="11"/>
      <c r="T14" s="11"/>
      <c r="U14" s="11"/>
      <c r="V14" s="11"/>
      <c r="W14" s="11">
        <v>40000</v>
      </c>
    </row>
    <row r="15" ht="18.75" customHeight="1" spans="1:23">
      <c r="A15" s="9" t="s">
        <v>216</v>
      </c>
      <c r="B15" s="9" t="s">
        <v>217</v>
      </c>
      <c r="C15" s="10" t="s">
        <v>215</v>
      </c>
      <c r="D15" s="9" t="s">
        <v>56</v>
      </c>
      <c r="E15" s="9" t="s">
        <v>95</v>
      </c>
      <c r="F15" s="9" t="s">
        <v>96</v>
      </c>
      <c r="G15" s="9" t="s">
        <v>188</v>
      </c>
      <c r="H15" s="9" t="s">
        <v>189</v>
      </c>
      <c r="I15" s="11">
        <v>321100</v>
      </c>
      <c r="J15" s="11"/>
      <c r="K15" s="11"/>
      <c r="L15" s="11"/>
      <c r="M15" s="11"/>
      <c r="N15" s="11"/>
      <c r="O15" s="11"/>
      <c r="P15" s="23"/>
      <c r="Q15" s="11"/>
      <c r="R15" s="11">
        <v>321100</v>
      </c>
      <c r="S15" s="11"/>
      <c r="T15" s="11"/>
      <c r="U15" s="11"/>
      <c r="V15" s="11"/>
      <c r="W15" s="11">
        <v>321100</v>
      </c>
    </row>
    <row r="16" ht="18.75" customHeight="1" spans="1:23">
      <c r="A16" s="9" t="s">
        <v>216</v>
      </c>
      <c r="B16" s="9" t="s">
        <v>217</v>
      </c>
      <c r="C16" s="10" t="s">
        <v>215</v>
      </c>
      <c r="D16" s="9" t="s">
        <v>56</v>
      </c>
      <c r="E16" s="9" t="s">
        <v>95</v>
      </c>
      <c r="F16" s="9" t="s">
        <v>96</v>
      </c>
      <c r="G16" s="9" t="s">
        <v>195</v>
      </c>
      <c r="H16" s="9" t="s">
        <v>126</v>
      </c>
      <c r="I16" s="11">
        <v>10000</v>
      </c>
      <c r="J16" s="11"/>
      <c r="K16" s="11"/>
      <c r="L16" s="11"/>
      <c r="M16" s="11"/>
      <c r="N16" s="11"/>
      <c r="O16" s="11"/>
      <c r="P16" s="23"/>
      <c r="Q16" s="11"/>
      <c r="R16" s="11">
        <v>10000</v>
      </c>
      <c r="S16" s="11"/>
      <c r="T16" s="11"/>
      <c r="U16" s="11"/>
      <c r="V16" s="11"/>
      <c r="W16" s="11">
        <v>10000</v>
      </c>
    </row>
    <row r="17" ht="18.75" customHeight="1" spans="1:23">
      <c r="A17" s="9" t="s">
        <v>216</v>
      </c>
      <c r="B17" s="9" t="s">
        <v>217</v>
      </c>
      <c r="C17" s="10" t="s">
        <v>215</v>
      </c>
      <c r="D17" s="9" t="s">
        <v>56</v>
      </c>
      <c r="E17" s="9" t="s">
        <v>95</v>
      </c>
      <c r="F17" s="9" t="s">
        <v>96</v>
      </c>
      <c r="G17" s="9" t="s">
        <v>169</v>
      </c>
      <c r="H17" s="9" t="s">
        <v>170</v>
      </c>
      <c r="I17" s="11">
        <v>70000</v>
      </c>
      <c r="J17" s="11"/>
      <c r="K17" s="11"/>
      <c r="L17" s="11"/>
      <c r="M17" s="11"/>
      <c r="N17" s="11"/>
      <c r="O17" s="11"/>
      <c r="P17" s="23"/>
      <c r="Q17" s="11"/>
      <c r="R17" s="11">
        <v>70000</v>
      </c>
      <c r="S17" s="11"/>
      <c r="T17" s="11"/>
      <c r="U17" s="11"/>
      <c r="V17" s="11"/>
      <c r="W17" s="11">
        <v>70000</v>
      </c>
    </row>
    <row r="18" ht="18.75" customHeight="1" spans="1:23">
      <c r="A18" s="12" t="s">
        <v>32</v>
      </c>
      <c r="B18" s="12"/>
      <c r="C18" s="12"/>
      <c r="D18" s="12"/>
      <c r="E18" s="12"/>
      <c r="F18" s="12"/>
      <c r="G18" s="12"/>
      <c r="H18" s="12"/>
      <c r="I18" s="11">
        <v>540436</v>
      </c>
      <c r="J18" s="11">
        <v>39336</v>
      </c>
      <c r="K18" s="11">
        <v>39336</v>
      </c>
      <c r="L18" s="11"/>
      <c r="M18" s="11"/>
      <c r="N18" s="11"/>
      <c r="O18" s="11"/>
      <c r="P18" s="11"/>
      <c r="Q18" s="11"/>
      <c r="R18" s="11">
        <v>501100</v>
      </c>
      <c r="S18" s="11"/>
      <c r="T18" s="11"/>
      <c r="U18" s="11"/>
      <c r="V18" s="11"/>
      <c r="W18" s="11">
        <v>501100</v>
      </c>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1"/>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218</v>
      </c>
      <c r="B2" s="20"/>
      <c r="C2" s="20"/>
      <c r="D2" s="20"/>
      <c r="E2" s="20"/>
      <c r="F2" s="20"/>
      <c r="G2" s="20"/>
      <c r="H2" s="20"/>
      <c r="I2" s="20"/>
      <c r="J2" s="20"/>
    </row>
    <row r="3" ht="45" customHeight="1" spans="1:10">
      <c r="A3" s="31" t="s">
        <v>219</v>
      </c>
      <c r="B3" s="31"/>
      <c r="C3" s="31"/>
      <c r="D3" s="31"/>
      <c r="E3" s="31"/>
      <c r="F3" s="31"/>
      <c r="G3" s="31"/>
      <c r="H3" s="31"/>
      <c r="I3" s="31"/>
      <c r="J3" s="31"/>
    </row>
    <row r="4" ht="20.25" customHeight="1" spans="1:10">
      <c r="A4" s="19" t="str">
        <f>"单位名称："&amp;"元江哈尼族彝族傣族自治县地方公路管理段"</f>
        <v>单位名称：元江哈尼族彝族傣族自治县地方公路管理段</v>
      </c>
      <c r="B4" s="19"/>
      <c r="C4" s="19"/>
      <c r="D4" s="19"/>
      <c r="E4" s="19"/>
      <c r="F4" s="19"/>
      <c r="G4" s="19"/>
      <c r="H4" s="19"/>
      <c r="I4" s="19"/>
      <c r="J4" s="19"/>
    </row>
    <row r="5" ht="20.25" customHeight="1" spans="1:10">
      <c r="A5" s="32" t="s">
        <v>220</v>
      </c>
      <c r="B5" s="32" t="s">
        <v>221</v>
      </c>
      <c r="C5" s="32" t="s">
        <v>222</v>
      </c>
      <c r="D5" s="32" t="s">
        <v>223</v>
      </c>
      <c r="E5" s="32" t="s">
        <v>224</v>
      </c>
      <c r="F5" s="32" t="s">
        <v>225</v>
      </c>
      <c r="G5" s="32" t="s">
        <v>226</v>
      </c>
      <c r="H5" s="32" t="s">
        <v>227</v>
      </c>
      <c r="I5" s="32" t="s">
        <v>228</v>
      </c>
      <c r="J5" s="32" t="s">
        <v>229</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20.25" customHeight="1" spans="1:10">
      <c r="A9" s="48" t="s">
        <v>215</v>
      </c>
      <c r="B9" s="23" t="s">
        <v>230</v>
      </c>
      <c r="C9" s="24"/>
      <c r="D9" s="24"/>
      <c r="E9" s="38"/>
      <c r="F9" s="38"/>
      <c r="G9" s="38"/>
      <c r="H9" s="38"/>
      <c r="I9" s="38"/>
      <c r="J9" s="38"/>
    </row>
    <row r="10" ht="20.25" customHeight="1" spans="1:10">
      <c r="A10" s="23"/>
      <c r="B10" s="23"/>
      <c r="C10" s="23" t="s">
        <v>231</v>
      </c>
      <c r="D10" s="49" t="s">
        <v>232</v>
      </c>
      <c r="E10" s="50" t="s">
        <v>233</v>
      </c>
      <c r="F10" s="39" t="s">
        <v>234</v>
      </c>
      <c r="G10" s="24" t="s">
        <v>235</v>
      </c>
      <c r="H10" s="39" t="s">
        <v>236</v>
      </c>
      <c r="I10" s="39" t="s">
        <v>237</v>
      </c>
      <c r="J10" s="50" t="s">
        <v>238</v>
      </c>
    </row>
    <row r="11" ht="20.25" customHeight="1" spans="1:10">
      <c r="A11" s="23"/>
      <c r="B11" s="23"/>
      <c r="C11" s="23" t="s">
        <v>231</v>
      </c>
      <c r="D11" s="49" t="s">
        <v>239</v>
      </c>
      <c r="E11" s="50" t="s">
        <v>240</v>
      </c>
      <c r="F11" s="39" t="s">
        <v>241</v>
      </c>
      <c r="G11" s="24" t="s">
        <v>242</v>
      </c>
      <c r="H11" s="39" t="s">
        <v>243</v>
      </c>
      <c r="I11" s="39" t="s">
        <v>237</v>
      </c>
      <c r="J11" s="50" t="s">
        <v>238</v>
      </c>
    </row>
    <row r="12" ht="20.25" customHeight="1" spans="1:10">
      <c r="A12" s="23"/>
      <c r="B12" s="23"/>
      <c r="C12" s="23" t="s">
        <v>231</v>
      </c>
      <c r="D12" s="49" t="s">
        <v>244</v>
      </c>
      <c r="E12" s="50" t="s">
        <v>245</v>
      </c>
      <c r="F12" s="39" t="s">
        <v>241</v>
      </c>
      <c r="G12" s="24" t="s">
        <v>246</v>
      </c>
      <c r="H12" s="39" t="s">
        <v>243</v>
      </c>
      <c r="I12" s="39" t="s">
        <v>237</v>
      </c>
      <c r="J12" s="50" t="s">
        <v>247</v>
      </c>
    </row>
    <row r="13" ht="20.25" customHeight="1" spans="1:10">
      <c r="A13" s="23"/>
      <c r="B13" s="23"/>
      <c r="C13" s="23" t="s">
        <v>248</v>
      </c>
      <c r="D13" s="49" t="s">
        <v>249</v>
      </c>
      <c r="E13" s="50" t="s">
        <v>250</v>
      </c>
      <c r="F13" s="39" t="s">
        <v>241</v>
      </c>
      <c r="G13" s="24" t="s">
        <v>242</v>
      </c>
      <c r="H13" s="39" t="s">
        <v>243</v>
      </c>
      <c r="I13" s="39" t="s">
        <v>251</v>
      </c>
      <c r="J13" s="50" t="s">
        <v>252</v>
      </c>
    </row>
    <row r="14" ht="20.25" customHeight="1" spans="1:10">
      <c r="A14" s="23"/>
      <c r="B14" s="23"/>
      <c r="C14" s="23" t="s">
        <v>248</v>
      </c>
      <c r="D14" s="49" t="s">
        <v>249</v>
      </c>
      <c r="E14" s="50" t="s">
        <v>253</v>
      </c>
      <c r="F14" s="39" t="s">
        <v>241</v>
      </c>
      <c r="G14" s="24" t="s">
        <v>246</v>
      </c>
      <c r="H14" s="39" t="s">
        <v>243</v>
      </c>
      <c r="I14" s="39" t="s">
        <v>237</v>
      </c>
      <c r="J14" s="50" t="s">
        <v>252</v>
      </c>
    </row>
    <row r="15" ht="20.25" customHeight="1" spans="1:10">
      <c r="A15" s="23"/>
      <c r="B15" s="23"/>
      <c r="C15" s="23" t="s">
        <v>254</v>
      </c>
      <c r="D15" s="49" t="s">
        <v>255</v>
      </c>
      <c r="E15" s="50" t="s">
        <v>256</v>
      </c>
      <c r="F15" s="39" t="s">
        <v>241</v>
      </c>
      <c r="G15" s="24" t="s">
        <v>246</v>
      </c>
      <c r="H15" s="39" t="s">
        <v>243</v>
      </c>
      <c r="I15" s="39" t="s">
        <v>237</v>
      </c>
      <c r="J15" s="50" t="s">
        <v>252</v>
      </c>
    </row>
    <row r="16" ht="20.25" customHeight="1" spans="1:10">
      <c r="A16" s="48" t="s">
        <v>212</v>
      </c>
      <c r="B16" s="23" t="s">
        <v>257</v>
      </c>
      <c r="C16" s="23"/>
      <c r="D16" s="23"/>
      <c r="E16" s="23"/>
      <c r="F16" s="23"/>
      <c r="G16" s="23"/>
      <c r="H16" s="23"/>
      <c r="I16" s="23"/>
      <c r="J16" s="23"/>
    </row>
    <row r="17" ht="20.25" customHeight="1" spans="1:10">
      <c r="A17" s="23"/>
      <c r="B17" s="23"/>
      <c r="C17" s="23" t="s">
        <v>231</v>
      </c>
      <c r="D17" s="49" t="s">
        <v>232</v>
      </c>
      <c r="E17" s="50" t="s">
        <v>258</v>
      </c>
      <c r="F17" s="39" t="s">
        <v>234</v>
      </c>
      <c r="G17" s="24" t="s">
        <v>259</v>
      </c>
      <c r="H17" s="39" t="s">
        <v>260</v>
      </c>
      <c r="I17" s="39" t="s">
        <v>237</v>
      </c>
      <c r="J17" s="50" t="s">
        <v>261</v>
      </c>
    </row>
    <row r="18" ht="20.25" customHeight="1" spans="1:10">
      <c r="A18" s="23"/>
      <c r="B18" s="23"/>
      <c r="C18" s="23" t="s">
        <v>231</v>
      </c>
      <c r="D18" s="49" t="s">
        <v>244</v>
      </c>
      <c r="E18" s="50" t="s">
        <v>262</v>
      </c>
      <c r="F18" s="39" t="s">
        <v>234</v>
      </c>
      <c r="G18" s="24" t="s">
        <v>259</v>
      </c>
      <c r="H18" s="39" t="s">
        <v>263</v>
      </c>
      <c r="I18" s="39" t="s">
        <v>237</v>
      </c>
      <c r="J18" s="50" t="s">
        <v>264</v>
      </c>
    </row>
    <row r="19" ht="20.25" customHeight="1" spans="1:10">
      <c r="A19" s="23"/>
      <c r="B19" s="23"/>
      <c r="C19" s="23" t="s">
        <v>248</v>
      </c>
      <c r="D19" s="49" t="s">
        <v>249</v>
      </c>
      <c r="E19" s="50" t="s">
        <v>265</v>
      </c>
      <c r="F19" s="39" t="s">
        <v>241</v>
      </c>
      <c r="G19" s="24" t="s">
        <v>259</v>
      </c>
      <c r="H19" s="39" t="s">
        <v>266</v>
      </c>
      <c r="I19" s="39" t="s">
        <v>237</v>
      </c>
      <c r="J19" s="50" t="s">
        <v>267</v>
      </c>
    </row>
    <row r="20" ht="20.25" customHeight="1" spans="1:10">
      <c r="A20" s="23"/>
      <c r="B20" s="23"/>
      <c r="C20" s="23" t="s">
        <v>248</v>
      </c>
      <c r="D20" s="49" t="s">
        <v>249</v>
      </c>
      <c r="E20" s="50" t="s">
        <v>268</v>
      </c>
      <c r="F20" s="39" t="s">
        <v>234</v>
      </c>
      <c r="G20" s="24" t="s">
        <v>242</v>
      </c>
      <c r="H20" s="39" t="s">
        <v>263</v>
      </c>
      <c r="I20" s="39" t="s">
        <v>237</v>
      </c>
      <c r="J20" s="50" t="s">
        <v>269</v>
      </c>
    </row>
    <row r="21" ht="20.25" customHeight="1" spans="1:10">
      <c r="A21" s="23"/>
      <c r="B21" s="23"/>
      <c r="C21" s="23" t="s">
        <v>254</v>
      </c>
      <c r="D21" s="49" t="s">
        <v>255</v>
      </c>
      <c r="E21" s="50" t="s">
        <v>270</v>
      </c>
      <c r="F21" s="39" t="s">
        <v>241</v>
      </c>
      <c r="G21" s="24" t="s">
        <v>259</v>
      </c>
      <c r="H21" s="39" t="s">
        <v>271</v>
      </c>
      <c r="I21" s="39" t="s">
        <v>237</v>
      </c>
      <c r="J21" s="50" t="s">
        <v>272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273</v>
      </c>
    </row>
    <row r="3" ht="37.5" customHeight="1" spans="1:6">
      <c r="A3" s="4" t="s">
        <v>274</v>
      </c>
      <c r="B3" s="4"/>
      <c r="C3" s="4"/>
      <c r="D3" s="4"/>
      <c r="E3" s="4"/>
      <c r="F3" s="4"/>
    </row>
    <row r="4" ht="18.75" customHeight="1" spans="1:6">
      <c r="A4" s="43" t="str">
        <f>"单位名称："&amp;"元江哈尼族彝族傣族自治县地方公路管理段"</f>
        <v>单位名称：元江哈尼族彝族傣族自治县地方公路管理段</v>
      </c>
      <c r="B4" s="43"/>
      <c r="C4" s="43"/>
      <c r="D4" s="44"/>
      <c r="E4" s="44"/>
      <c r="F4" s="45" t="s">
        <v>29</v>
      </c>
    </row>
    <row r="5" ht="18.75" customHeight="1" spans="1:6">
      <c r="A5" s="13" t="s">
        <v>131</v>
      </c>
      <c r="B5" s="13" t="s">
        <v>59</v>
      </c>
      <c r="C5" s="13" t="s">
        <v>60</v>
      </c>
      <c r="D5" s="29" t="s">
        <v>275</v>
      </c>
      <c r="E5" s="29"/>
      <c r="F5" s="29"/>
    </row>
    <row r="6" ht="18.75" customHeight="1" spans="1:6">
      <c r="A6" s="13" t="s">
        <v>59</v>
      </c>
      <c r="B6" s="13" t="s">
        <v>59</v>
      </c>
      <c r="C6" s="13" t="s">
        <v>60</v>
      </c>
      <c r="D6" s="29" t="s">
        <v>34</v>
      </c>
      <c r="E6" s="29" t="s">
        <v>63</v>
      </c>
      <c r="F6" s="29" t="s">
        <v>64</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46" t="s">
        <v>103</v>
      </c>
      <c r="B9" s="46"/>
      <c r="C9" s="46"/>
      <c r="D9" s="47"/>
      <c r="E9" s="47"/>
      <c r="F9" s="47"/>
    </row>
    <row r="10" customHeight="1" spans="1:1">
      <c r="A10" t="s">
        <v>276</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7"/>
  <sheetViews>
    <sheetView showZeros="0" topLeftCell="B1" workbookViewId="0">
      <pane ySplit="1" topLeftCell="A3" activePane="bottomLeft" state="frozen"/>
      <selection/>
      <selection pane="bottomLeft" activeCell="A1" sqref="A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277</v>
      </c>
    </row>
    <row r="3" ht="45" customHeight="1" spans="1:17">
      <c r="A3" s="31" t="s">
        <v>278</v>
      </c>
      <c r="B3" s="31"/>
      <c r="C3" s="31"/>
      <c r="D3" s="31"/>
      <c r="E3" s="31"/>
      <c r="F3" s="31"/>
      <c r="G3" s="31"/>
      <c r="H3" s="31"/>
      <c r="I3" s="31"/>
      <c r="J3" s="31"/>
      <c r="K3" s="31"/>
      <c r="L3" s="31"/>
      <c r="M3" s="31"/>
      <c r="N3" s="40"/>
      <c r="O3" s="40"/>
      <c r="P3" s="40"/>
      <c r="Q3" s="40"/>
    </row>
    <row r="4" ht="20.25" customHeight="1" spans="1:17">
      <c r="A4" s="19" t="str">
        <f>"单位名称："&amp;"元江哈尼族彝族傣族自治县地方公路管理段"</f>
        <v>单位名称：元江哈尼族彝族傣族自治县地方公路管理段</v>
      </c>
      <c r="B4" s="19"/>
      <c r="C4" s="19"/>
      <c r="D4" s="19"/>
      <c r="E4" s="19"/>
      <c r="F4" s="19"/>
      <c r="G4" s="19"/>
      <c r="H4" s="19"/>
      <c r="I4" s="19"/>
      <c r="J4" s="19"/>
      <c r="K4" s="19"/>
      <c r="L4" s="19"/>
      <c r="M4" s="19"/>
      <c r="N4" s="19"/>
      <c r="O4" s="19"/>
      <c r="P4" s="19"/>
      <c r="Q4" s="20" t="s">
        <v>29</v>
      </c>
    </row>
    <row r="5" ht="20.25" customHeight="1" spans="1:17">
      <c r="A5" s="22" t="s">
        <v>279</v>
      </c>
      <c r="B5" s="22" t="s">
        <v>280</v>
      </c>
      <c r="C5" s="22" t="s">
        <v>281</v>
      </c>
      <c r="D5" s="22" t="s">
        <v>282</v>
      </c>
      <c r="E5" s="22" t="s">
        <v>283</v>
      </c>
      <c r="F5" s="22" t="s">
        <v>284</v>
      </c>
      <c r="G5" s="22" t="s">
        <v>138</v>
      </c>
      <c r="H5" s="22"/>
      <c r="I5" s="22"/>
      <c r="J5" s="22"/>
      <c r="K5" s="22"/>
      <c r="L5" s="22"/>
      <c r="M5" s="22"/>
      <c r="N5" s="22"/>
      <c r="O5" s="22"/>
      <c r="P5" s="22"/>
      <c r="Q5" s="22"/>
    </row>
    <row r="6" ht="20.25" customHeight="1" spans="1:17">
      <c r="A6" s="22" t="s">
        <v>285</v>
      </c>
      <c r="B6" s="22" t="s">
        <v>280</v>
      </c>
      <c r="C6" s="22" t="s">
        <v>281</v>
      </c>
      <c r="D6" s="22" t="s">
        <v>282</v>
      </c>
      <c r="E6" s="22" t="s">
        <v>283</v>
      </c>
      <c r="F6" s="22" t="s">
        <v>284</v>
      </c>
      <c r="G6" s="22" t="s">
        <v>32</v>
      </c>
      <c r="H6" s="22" t="s">
        <v>35</v>
      </c>
      <c r="I6" s="22" t="s">
        <v>286</v>
      </c>
      <c r="J6" s="22" t="s">
        <v>287</v>
      </c>
      <c r="K6" s="22" t="s">
        <v>38</v>
      </c>
      <c r="L6" s="22" t="s">
        <v>288</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168</v>
      </c>
      <c r="B9" s="23"/>
      <c r="C9" s="23"/>
      <c r="D9" s="38"/>
      <c r="E9" s="38"/>
      <c r="F9" s="38">
        <v>58000</v>
      </c>
      <c r="G9" s="38">
        <v>58000</v>
      </c>
      <c r="H9" s="38">
        <v>58000</v>
      </c>
      <c r="I9" s="38"/>
      <c r="J9" s="34"/>
      <c r="K9" s="34"/>
      <c r="L9" s="38"/>
      <c r="M9" s="38"/>
      <c r="N9" s="38"/>
      <c r="O9" s="38"/>
      <c r="P9" s="38"/>
      <c r="Q9" s="38"/>
    </row>
    <row r="10" ht="20.25" customHeight="1" spans="1:17">
      <c r="A10" s="23"/>
      <c r="B10" s="23" t="s">
        <v>289</v>
      </c>
      <c r="C10" s="23" t="str">
        <f t="shared" ref="C10:C14" si="0">"C23120301"&amp;"  "&amp;"车辆维修和保养服务"</f>
        <v>C23120301  车辆维修和保养服务</v>
      </c>
      <c r="D10" s="39" t="s">
        <v>290</v>
      </c>
      <c r="E10" s="24">
        <v>1</v>
      </c>
      <c r="F10" s="38">
        <v>20000</v>
      </c>
      <c r="G10" s="38">
        <v>20000</v>
      </c>
      <c r="H10" s="34">
        <v>20000</v>
      </c>
      <c r="I10" s="34"/>
      <c r="J10" s="34"/>
      <c r="K10" s="34"/>
      <c r="L10" s="38"/>
      <c r="M10" s="38"/>
      <c r="N10" s="38"/>
      <c r="O10" s="38"/>
      <c r="P10" s="38"/>
      <c r="Q10" s="38"/>
    </row>
    <row r="11" ht="20.25" customHeight="1" spans="1:17">
      <c r="A11" s="23"/>
      <c r="B11" s="23" t="s">
        <v>291</v>
      </c>
      <c r="C11" s="23" t="str">
        <f t="shared" ref="C11:C16" si="1">"C23120302"&amp;"  "&amp;"车辆加油、添加燃料服务"</f>
        <v>C23120302  车辆加油、添加燃料服务</v>
      </c>
      <c r="D11" s="39" t="s">
        <v>292</v>
      </c>
      <c r="E11" s="24">
        <v>1</v>
      </c>
      <c r="F11" s="38">
        <v>30000</v>
      </c>
      <c r="G11" s="38">
        <v>30000</v>
      </c>
      <c r="H11" s="34">
        <v>30000</v>
      </c>
      <c r="I11" s="34"/>
      <c r="J11" s="34"/>
      <c r="K11" s="34"/>
      <c r="L11" s="38"/>
      <c r="M11" s="38"/>
      <c r="N11" s="38"/>
      <c r="O11" s="38"/>
      <c r="P11" s="38"/>
      <c r="Q11" s="38"/>
    </row>
    <row r="12" ht="20.25" customHeight="1" spans="1:17">
      <c r="A12" s="23"/>
      <c r="B12" s="23" t="s">
        <v>293</v>
      </c>
      <c r="C12" s="23" t="str">
        <f>"C1804010201"&amp;"  "&amp;"机动车保险服务"</f>
        <v>C1804010201  机动车保险服务</v>
      </c>
      <c r="D12" s="39" t="s">
        <v>266</v>
      </c>
      <c r="E12" s="24">
        <v>2</v>
      </c>
      <c r="F12" s="38">
        <v>8000</v>
      </c>
      <c r="G12" s="38">
        <v>8000</v>
      </c>
      <c r="H12" s="34">
        <v>8000</v>
      </c>
      <c r="I12" s="34"/>
      <c r="J12" s="34"/>
      <c r="K12" s="34"/>
      <c r="L12" s="38"/>
      <c r="M12" s="38"/>
      <c r="N12" s="38"/>
      <c r="O12" s="38"/>
      <c r="P12" s="38"/>
      <c r="Q12" s="38"/>
    </row>
    <row r="13" ht="20.25" customHeight="1" spans="1:17">
      <c r="A13" s="37" t="s">
        <v>215</v>
      </c>
      <c r="B13" s="23"/>
      <c r="C13" s="23"/>
      <c r="D13" s="23"/>
      <c r="E13" s="23"/>
      <c r="F13" s="38">
        <v>130000</v>
      </c>
      <c r="G13" s="38">
        <v>130000</v>
      </c>
      <c r="H13" s="38"/>
      <c r="I13" s="38"/>
      <c r="J13" s="34"/>
      <c r="K13" s="34"/>
      <c r="L13" s="38">
        <v>130000</v>
      </c>
      <c r="M13" s="38"/>
      <c r="N13" s="38"/>
      <c r="O13" s="38"/>
      <c r="P13" s="38"/>
      <c r="Q13" s="38">
        <v>130000</v>
      </c>
    </row>
    <row r="14" ht="20.25" customHeight="1" spans="1:17">
      <c r="A14" s="23"/>
      <c r="B14" s="23" t="s">
        <v>289</v>
      </c>
      <c r="C14" s="23" t="str">
        <f t="shared" si="0"/>
        <v>C23120301  车辆维修和保养服务</v>
      </c>
      <c r="D14" s="39" t="s">
        <v>290</v>
      </c>
      <c r="E14" s="24">
        <v>1</v>
      </c>
      <c r="F14" s="38">
        <v>30000</v>
      </c>
      <c r="G14" s="38">
        <v>30000</v>
      </c>
      <c r="H14" s="34"/>
      <c r="I14" s="34"/>
      <c r="J14" s="34"/>
      <c r="K14" s="34"/>
      <c r="L14" s="38">
        <v>30000</v>
      </c>
      <c r="M14" s="38"/>
      <c r="N14" s="38"/>
      <c r="O14" s="38"/>
      <c r="P14" s="38"/>
      <c r="Q14" s="38">
        <v>30000</v>
      </c>
    </row>
    <row r="15" ht="20.25" customHeight="1" spans="1:17">
      <c r="A15" s="23"/>
      <c r="B15" s="23" t="s">
        <v>294</v>
      </c>
      <c r="C15" s="23" t="str">
        <f t="shared" ref="C15:C21" si="2">"A02020100"&amp;"  "&amp;"复印机"</f>
        <v>A02020100  复印机</v>
      </c>
      <c r="D15" s="39" t="s">
        <v>295</v>
      </c>
      <c r="E15" s="24">
        <v>1</v>
      </c>
      <c r="F15" s="38">
        <v>24000</v>
      </c>
      <c r="G15" s="38">
        <v>24000</v>
      </c>
      <c r="H15" s="34"/>
      <c r="I15" s="34"/>
      <c r="J15" s="34"/>
      <c r="K15" s="34"/>
      <c r="L15" s="38">
        <v>24000</v>
      </c>
      <c r="M15" s="38"/>
      <c r="N15" s="38"/>
      <c r="O15" s="38"/>
      <c r="P15" s="38"/>
      <c r="Q15" s="38">
        <v>24000</v>
      </c>
    </row>
    <row r="16" ht="20.25" customHeight="1" spans="1:17">
      <c r="A16" s="23"/>
      <c r="B16" s="23" t="s">
        <v>291</v>
      </c>
      <c r="C16" s="23" t="str">
        <f t="shared" si="1"/>
        <v>C23120302  车辆加油、添加燃料服务</v>
      </c>
      <c r="D16" s="39" t="s">
        <v>290</v>
      </c>
      <c r="E16" s="24">
        <v>1</v>
      </c>
      <c r="F16" s="38">
        <v>40000</v>
      </c>
      <c r="G16" s="38">
        <v>40000</v>
      </c>
      <c r="H16" s="34"/>
      <c r="I16" s="34"/>
      <c r="J16" s="34"/>
      <c r="K16" s="34"/>
      <c r="L16" s="38">
        <v>40000</v>
      </c>
      <c r="M16" s="38"/>
      <c r="N16" s="38"/>
      <c r="O16" s="38"/>
      <c r="P16" s="38"/>
      <c r="Q16" s="38">
        <v>40000</v>
      </c>
    </row>
    <row r="17" ht="20.25" customHeight="1" spans="1:17">
      <c r="A17" s="23"/>
      <c r="B17" s="23" t="s">
        <v>296</v>
      </c>
      <c r="C17" s="23" t="str">
        <f t="shared" ref="C17:C22" si="3">"A02010105"&amp;"  "&amp;"台式计算机"</f>
        <v>A02010105  台式计算机</v>
      </c>
      <c r="D17" s="39" t="s">
        <v>295</v>
      </c>
      <c r="E17" s="24">
        <v>5</v>
      </c>
      <c r="F17" s="38">
        <v>25000</v>
      </c>
      <c r="G17" s="38">
        <v>25000</v>
      </c>
      <c r="H17" s="34"/>
      <c r="I17" s="34"/>
      <c r="J17" s="34"/>
      <c r="K17" s="34"/>
      <c r="L17" s="38">
        <v>25000</v>
      </c>
      <c r="M17" s="38"/>
      <c r="N17" s="38"/>
      <c r="O17" s="38"/>
      <c r="P17" s="38"/>
      <c r="Q17" s="38">
        <v>25000</v>
      </c>
    </row>
    <row r="18" ht="20.25" customHeight="1" spans="1:17">
      <c r="A18" s="23"/>
      <c r="B18" s="23" t="s">
        <v>297</v>
      </c>
      <c r="C18" s="23" t="str">
        <f t="shared" ref="C18:C23" si="4">"A02021301"&amp;"  "&amp;"碎纸机"</f>
        <v>A02021301  碎纸机</v>
      </c>
      <c r="D18" s="39" t="s">
        <v>295</v>
      </c>
      <c r="E18" s="24">
        <v>1</v>
      </c>
      <c r="F18" s="38">
        <v>1000</v>
      </c>
      <c r="G18" s="38">
        <v>1000</v>
      </c>
      <c r="H18" s="34"/>
      <c r="I18" s="34"/>
      <c r="J18" s="34"/>
      <c r="K18" s="34"/>
      <c r="L18" s="38">
        <v>1000</v>
      </c>
      <c r="M18" s="38"/>
      <c r="N18" s="38"/>
      <c r="O18" s="38"/>
      <c r="P18" s="38"/>
      <c r="Q18" s="38">
        <v>1000</v>
      </c>
    </row>
    <row r="19" ht="20.25" customHeight="1" spans="1:17">
      <c r="A19" s="23"/>
      <c r="B19" s="23" t="s">
        <v>298</v>
      </c>
      <c r="C19" s="23" t="str">
        <f t="shared" ref="C19:C24" si="5">"A05040101"&amp;"  "&amp;"复印纸"</f>
        <v>A05040101  复印纸</v>
      </c>
      <c r="D19" s="39" t="s">
        <v>299</v>
      </c>
      <c r="E19" s="24">
        <v>50</v>
      </c>
      <c r="F19" s="38">
        <v>10000</v>
      </c>
      <c r="G19" s="38">
        <v>10000</v>
      </c>
      <c r="H19" s="34"/>
      <c r="I19" s="34"/>
      <c r="J19" s="34"/>
      <c r="K19" s="34"/>
      <c r="L19" s="38">
        <v>10000</v>
      </c>
      <c r="M19" s="38"/>
      <c r="N19" s="38"/>
      <c r="O19" s="38"/>
      <c r="P19" s="38"/>
      <c r="Q19" s="38">
        <v>10000</v>
      </c>
    </row>
    <row r="20" ht="20.25" customHeight="1" spans="1:17">
      <c r="A20" s="37" t="s">
        <v>175</v>
      </c>
      <c r="B20" s="23"/>
      <c r="C20" s="23"/>
      <c r="D20" s="23"/>
      <c r="E20" s="23"/>
      <c r="F20" s="38">
        <v>69000</v>
      </c>
      <c r="G20" s="38">
        <v>69000</v>
      </c>
      <c r="H20" s="38">
        <v>69000</v>
      </c>
      <c r="I20" s="38"/>
      <c r="J20" s="34"/>
      <c r="K20" s="34"/>
      <c r="L20" s="38"/>
      <c r="M20" s="38"/>
      <c r="N20" s="38"/>
      <c r="O20" s="38"/>
      <c r="P20" s="38"/>
      <c r="Q20" s="38"/>
    </row>
    <row r="21" ht="20.25" customHeight="1" spans="1:17">
      <c r="A21" s="23"/>
      <c r="B21" s="23" t="s">
        <v>294</v>
      </c>
      <c r="C21" s="23" t="str">
        <f t="shared" si="2"/>
        <v>A02020100  复印机</v>
      </c>
      <c r="D21" s="39" t="s">
        <v>295</v>
      </c>
      <c r="E21" s="24">
        <v>1</v>
      </c>
      <c r="F21" s="38">
        <v>24000</v>
      </c>
      <c r="G21" s="38">
        <v>24000</v>
      </c>
      <c r="H21" s="34">
        <v>24000</v>
      </c>
      <c r="I21" s="34"/>
      <c r="J21" s="34"/>
      <c r="K21" s="34"/>
      <c r="L21" s="38"/>
      <c r="M21" s="38"/>
      <c r="N21" s="38"/>
      <c r="O21" s="38"/>
      <c r="P21" s="38"/>
      <c r="Q21" s="38"/>
    </row>
    <row r="22" ht="20.25" customHeight="1" spans="1:17">
      <c r="A22" s="23"/>
      <c r="B22" s="23" t="s">
        <v>296</v>
      </c>
      <c r="C22" s="23" t="str">
        <f t="shared" si="3"/>
        <v>A02010105  台式计算机</v>
      </c>
      <c r="D22" s="39" t="s">
        <v>295</v>
      </c>
      <c r="E22" s="24">
        <v>5</v>
      </c>
      <c r="F22" s="38">
        <v>25000</v>
      </c>
      <c r="G22" s="38">
        <v>25000</v>
      </c>
      <c r="H22" s="34">
        <v>25000</v>
      </c>
      <c r="I22" s="34"/>
      <c r="J22" s="34"/>
      <c r="K22" s="34"/>
      <c r="L22" s="38"/>
      <c r="M22" s="38"/>
      <c r="N22" s="38"/>
      <c r="O22" s="38"/>
      <c r="P22" s="38"/>
      <c r="Q22" s="38"/>
    </row>
    <row r="23" ht="20.25" customHeight="1" spans="1:17">
      <c r="A23" s="23"/>
      <c r="B23" s="23" t="s">
        <v>297</v>
      </c>
      <c r="C23" s="23" t="str">
        <f t="shared" si="4"/>
        <v>A02021301  碎纸机</v>
      </c>
      <c r="D23" s="39" t="s">
        <v>295</v>
      </c>
      <c r="E23" s="24">
        <v>1</v>
      </c>
      <c r="F23" s="38">
        <v>1000</v>
      </c>
      <c r="G23" s="38">
        <v>1000</v>
      </c>
      <c r="H23" s="34">
        <v>1000</v>
      </c>
      <c r="I23" s="34"/>
      <c r="J23" s="34"/>
      <c r="K23" s="34"/>
      <c r="L23" s="38"/>
      <c r="M23" s="38"/>
      <c r="N23" s="38"/>
      <c r="O23" s="38"/>
      <c r="P23" s="38"/>
      <c r="Q23" s="38"/>
    </row>
    <row r="24" ht="20.25" customHeight="1" spans="1:17">
      <c r="A24" s="23"/>
      <c r="B24" s="23" t="s">
        <v>298</v>
      </c>
      <c r="C24" s="23" t="str">
        <f t="shared" si="5"/>
        <v>A05040101  复印纸</v>
      </c>
      <c r="D24" s="39" t="s">
        <v>300</v>
      </c>
      <c r="E24" s="24">
        <v>30</v>
      </c>
      <c r="F24" s="38">
        <v>6000</v>
      </c>
      <c r="G24" s="38">
        <v>6000</v>
      </c>
      <c r="H24" s="34">
        <v>6000</v>
      </c>
      <c r="I24" s="34"/>
      <c r="J24" s="34"/>
      <c r="K24" s="34"/>
      <c r="L24" s="38"/>
      <c r="M24" s="38"/>
      <c r="N24" s="38"/>
      <c r="O24" s="38"/>
      <c r="P24" s="38"/>
      <c r="Q24" s="38"/>
    </row>
    <row r="25" ht="20.25" customHeight="1" spans="1:17">
      <c r="A25" s="23"/>
      <c r="B25" s="23" t="s">
        <v>301</v>
      </c>
      <c r="C25" s="23" t="str">
        <f>"A05049900"&amp;"  "&amp;"其他办公用品"</f>
        <v>A05049900  其他办公用品</v>
      </c>
      <c r="D25" s="39" t="s">
        <v>302</v>
      </c>
      <c r="E25" s="24">
        <v>1</v>
      </c>
      <c r="F25" s="38">
        <v>5000</v>
      </c>
      <c r="G25" s="38">
        <v>5000</v>
      </c>
      <c r="H25" s="34">
        <v>5000</v>
      </c>
      <c r="I25" s="34"/>
      <c r="J25" s="34"/>
      <c r="K25" s="34"/>
      <c r="L25" s="38"/>
      <c r="M25" s="38"/>
      <c r="N25" s="38"/>
      <c r="O25" s="38"/>
      <c r="P25" s="38"/>
      <c r="Q25" s="38"/>
    </row>
    <row r="26" ht="20.25" customHeight="1" spans="1:17">
      <c r="A26" s="23"/>
      <c r="B26" s="23" t="s">
        <v>303</v>
      </c>
      <c r="C26" s="23" t="str">
        <f>"A05040202"&amp;"  "&amp;"墨粉盒"</f>
        <v>A05040202  墨粉盒</v>
      </c>
      <c r="D26" s="39" t="s">
        <v>304</v>
      </c>
      <c r="E26" s="24">
        <v>10</v>
      </c>
      <c r="F26" s="38">
        <v>8000</v>
      </c>
      <c r="G26" s="38">
        <v>8000</v>
      </c>
      <c r="H26" s="34">
        <v>8000</v>
      </c>
      <c r="I26" s="34"/>
      <c r="J26" s="34"/>
      <c r="K26" s="34"/>
      <c r="L26" s="38"/>
      <c r="M26" s="38"/>
      <c r="N26" s="38"/>
      <c r="O26" s="38"/>
      <c r="P26" s="38"/>
      <c r="Q26" s="38"/>
    </row>
    <row r="27" ht="20.25" customHeight="1" spans="1:17">
      <c r="A27" s="24" t="s">
        <v>32</v>
      </c>
      <c r="B27" s="24"/>
      <c r="C27" s="24"/>
      <c r="D27" s="39"/>
      <c r="E27" s="39"/>
      <c r="F27" s="38">
        <v>257000</v>
      </c>
      <c r="G27" s="38">
        <v>257000</v>
      </c>
      <c r="H27" s="38">
        <v>127000</v>
      </c>
      <c r="I27" s="38"/>
      <c r="J27" s="38"/>
      <c r="K27" s="38"/>
      <c r="L27" s="38">
        <v>130000</v>
      </c>
      <c r="M27" s="38"/>
      <c r="N27" s="38"/>
      <c r="O27" s="38"/>
      <c r="P27" s="38"/>
      <c r="Q27" s="38">
        <v>130000</v>
      </c>
    </row>
  </sheetData>
  <mergeCells count="17">
    <mergeCell ref="A2:M2"/>
    <mergeCell ref="A3:Q3"/>
    <mergeCell ref="A4:M4"/>
    <mergeCell ref="G5:Q5"/>
    <mergeCell ref="L6:Q6"/>
    <mergeCell ref="A27:E2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305</v>
      </c>
    </row>
    <row r="3" ht="45" customHeight="1" spans="1:14">
      <c r="A3" s="31" t="s">
        <v>306</v>
      </c>
      <c r="B3" s="31"/>
      <c r="C3" s="31"/>
      <c r="D3" s="31"/>
      <c r="E3" s="31"/>
      <c r="F3" s="31"/>
      <c r="G3" s="31"/>
      <c r="H3" s="31"/>
      <c r="I3" s="31"/>
      <c r="J3" s="31"/>
      <c r="K3" s="31"/>
      <c r="L3" s="31"/>
      <c r="M3" s="31"/>
      <c r="N3" s="31"/>
    </row>
    <row r="4" ht="20.25" customHeight="1" spans="1:14">
      <c r="A4" s="19" t="str">
        <f>"单位名称："&amp;"元江哈尼族彝族傣族自治县地方公路管理段"</f>
        <v>单位名称：元江哈尼族彝族傣族自治县地方公路管理段</v>
      </c>
      <c r="B4" s="19"/>
      <c r="C4" s="19"/>
      <c r="D4" s="19"/>
      <c r="E4" s="19"/>
      <c r="F4" s="19"/>
      <c r="G4" s="19"/>
      <c r="H4" s="19"/>
      <c r="I4" s="20"/>
      <c r="J4" s="20"/>
      <c r="K4" s="20"/>
      <c r="L4" s="20"/>
      <c r="M4" s="20"/>
      <c r="N4" s="20" t="s">
        <v>29</v>
      </c>
    </row>
    <row r="5" ht="27.15" customHeight="1" spans="1:14">
      <c r="A5" s="32" t="s">
        <v>279</v>
      </c>
      <c r="B5" s="32" t="s">
        <v>307</v>
      </c>
      <c r="C5" s="32" t="s">
        <v>308</v>
      </c>
      <c r="D5" s="32" t="s">
        <v>138</v>
      </c>
      <c r="E5" s="32"/>
      <c r="F5" s="32"/>
      <c r="G5" s="32"/>
      <c r="H5" s="32"/>
      <c r="I5" s="32"/>
      <c r="J5" s="32"/>
      <c r="K5" s="32"/>
      <c r="L5" s="32"/>
      <c r="M5" s="32"/>
      <c r="N5" s="32"/>
    </row>
    <row r="6" ht="23.4" customHeight="1" spans="1:14">
      <c r="A6" s="32" t="s">
        <v>285</v>
      </c>
      <c r="B6" s="32"/>
      <c r="C6" s="32" t="s">
        <v>309</v>
      </c>
      <c r="D6" s="32" t="s">
        <v>32</v>
      </c>
      <c r="E6" s="32" t="s">
        <v>35</v>
      </c>
      <c r="F6" s="32" t="s">
        <v>286</v>
      </c>
      <c r="G6" s="32" t="s">
        <v>287</v>
      </c>
      <c r="H6" s="32" t="s">
        <v>38</v>
      </c>
      <c r="I6" s="32" t="s">
        <v>288</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310</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D17" sqref="D17"/>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311</v>
      </c>
    </row>
    <row r="3" ht="45.15" customHeight="1" spans="1:14">
      <c r="A3" s="25" t="s">
        <v>312</v>
      </c>
      <c r="B3" s="25"/>
      <c r="C3" s="25"/>
      <c r="D3" s="25"/>
      <c r="E3" s="25"/>
      <c r="F3" s="25"/>
      <c r="G3" s="25"/>
      <c r="H3" s="25"/>
      <c r="I3" s="25"/>
      <c r="J3" s="25"/>
      <c r="K3" s="25"/>
      <c r="L3" s="25"/>
      <c r="M3" s="25"/>
      <c r="N3" s="25"/>
    </row>
    <row r="4" ht="18.75" customHeight="1" spans="1:14">
      <c r="A4" s="19" t="str">
        <f>"单位名称："&amp;"元江哈尼族彝族傣族自治县地方公路管理段"</f>
        <v>单位名称：元江哈尼族彝族傣族自治县地方公路管理段</v>
      </c>
      <c r="B4" s="19"/>
      <c r="C4" s="19"/>
      <c r="D4" s="19"/>
      <c r="E4" s="19"/>
      <c r="F4" s="19"/>
      <c r="G4" s="19"/>
      <c r="H4" s="19"/>
      <c r="I4" s="19"/>
      <c r="J4" s="19"/>
      <c r="K4" s="19"/>
      <c r="L4" s="19"/>
      <c r="M4" s="19"/>
      <c r="N4" s="20" t="s">
        <v>29</v>
      </c>
    </row>
    <row r="5" ht="22.5" customHeight="1" spans="1:14">
      <c r="A5" s="28" t="s">
        <v>313</v>
      </c>
      <c r="B5" s="28" t="s">
        <v>138</v>
      </c>
      <c r="C5" s="28"/>
      <c r="D5" s="28"/>
      <c r="E5" s="28" t="s">
        <v>314</v>
      </c>
      <c r="F5" s="28"/>
      <c r="G5" s="28"/>
      <c r="H5" s="28"/>
      <c r="I5" s="28"/>
      <c r="J5" s="28"/>
      <c r="K5" s="28"/>
      <c r="L5" s="28"/>
      <c r="M5" s="28"/>
      <c r="N5" s="28"/>
    </row>
    <row r="6" ht="22.5" customHeight="1" spans="1:14">
      <c r="A6" s="28"/>
      <c r="B6" s="28" t="s">
        <v>32</v>
      </c>
      <c r="C6" s="28" t="s">
        <v>35</v>
      </c>
      <c r="D6" s="28" t="s">
        <v>286</v>
      </c>
      <c r="E6" s="29" t="s">
        <v>315</v>
      </c>
      <c r="F6" s="29" t="s">
        <v>316</v>
      </c>
      <c r="G6" s="29" t="s">
        <v>317</v>
      </c>
      <c r="H6" s="29" t="s">
        <v>318</v>
      </c>
      <c r="I6" s="29" t="s">
        <v>319</v>
      </c>
      <c r="J6" s="29" t="s">
        <v>320</v>
      </c>
      <c r="K6" s="29" t="s">
        <v>321</v>
      </c>
      <c r="L6" s="29" t="s">
        <v>322</v>
      </c>
      <c r="M6" s="29" t="s">
        <v>323</v>
      </c>
      <c r="N6" s="29" t="s">
        <v>324</v>
      </c>
    </row>
    <row r="7" ht="18.75" customHeight="1" spans="1:14">
      <c r="A7" s="28" t="s">
        <v>46</v>
      </c>
      <c r="B7" s="28" t="s">
        <v>47</v>
      </c>
      <c r="C7" s="28" t="s">
        <v>48</v>
      </c>
      <c r="D7" s="28" t="s">
        <v>49</v>
      </c>
      <c r="E7" s="28" t="s">
        <v>50</v>
      </c>
      <c r="F7" s="28" t="s">
        <v>51</v>
      </c>
      <c r="G7" s="28" t="s">
        <v>52</v>
      </c>
      <c r="H7" s="28" t="s">
        <v>53</v>
      </c>
      <c r="I7" s="28" t="s">
        <v>54</v>
      </c>
      <c r="J7" s="28" t="s">
        <v>70</v>
      </c>
      <c r="K7" s="28" t="s">
        <v>325</v>
      </c>
      <c r="L7" s="28" t="s">
        <v>326</v>
      </c>
      <c r="M7" s="28" t="s">
        <v>327</v>
      </c>
      <c r="N7" s="28" t="s">
        <v>328</v>
      </c>
    </row>
    <row r="8" ht="18.75" customHeight="1" spans="1:14">
      <c r="A8" s="23"/>
      <c r="B8" s="23"/>
      <c r="C8" s="23"/>
      <c r="D8" s="23"/>
      <c r="E8" s="23"/>
      <c r="F8" s="23"/>
      <c r="G8" s="23"/>
      <c r="H8" s="23"/>
      <c r="I8" s="23"/>
      <c r="J8" s="23"/>
      <c r="K8" s="23"/>
      <c r="L8" s="23"/>
      <c r="M8" s="23"/>
      <c r="N8" s="23"/>
    </row>
    <row r="9" ht="18.75" customHeight="1" spans="1:14">
      <c r="A9" s="24" t="s">
        <v>32</v>
      </c>
      <c r="B9" s="23"/>
      <c r="C9" s="23"/>
      <c r="D9" s="23"/>
      <c r="E9" s="23"/>
      <c r="F9" s="23"/>
      <c r="G9" s="23"/>
      <c r="H9" s="23"/>
      <c r="I9" s="23"/>
      <c r="J9" s="23"/>
      <c r="K9" s="23"/>
      <c r="L9" s="23"/>
      <c r="M9" s="23"/>
      <c r="N9" s="23"/>
    </row>
    <row r="10" customHeight="1" spans="1:1">
      <c r="A10" t="s">
        <v>329</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330</v>
      </c>
    </row>
    <row r="3" ht="52.05" customHeight="1" spans="1:10">
      <c r="A3" s="25" t="s">
        <v>331</v>
      </c>
      <c r="B3" s="26"/>
      <c r="C3" s="26"/>
      <c r="D3" s="26"/>
      <c r="E3" s="26"/>
      <c r="F3" s="26"/>
      <c r="G3" s="26"/>
      <c r="H3" s="26"/>
      <c r="I3" s="26"/>
      <c r="J3" s="26"/>
    </row>
    <row r="4" ht="21.3" customHeight="1" spans="1:10">
      <c r="A4" s="19" t="str">
        <f>"单位名称："&amp;"元江哈尼族彝族傣族自治县地方公路管理段"</f>
        <v>单位名称：元江哈尼族彝族傣族自治县地方公路管理段</v>
      </c>
      <c r="B4" s="19"/>
      <c r="C4" s="19"/>
      <c r="D4" s="27"/>
      <c r="E4" s="27"/>
      <c r="F4" s="27"/>
      <c r="G4" s="27"/>
      <c r="H4" s="27"/>
      <c r="I4" s="27"/>
      <c r="J4" s="27"/>
    </row>
    <row r="5" ht="27.15" customHeight="1" spans="1:10">
      <c r="A5" s="22" t="s">
        <v>220</v>
      </c>
      <c r="B5" s="22" t="s">
        <v>221</v>
      </c>
      <c r="C5" s="22" t="s">
        <v>222</v>
      </c>
      <c r="D5" s="22" t="s">
        <v>223</v>
      </c>
      <c r="E5" s="22" t="s">
        <v>224</v>
      </c>
      <c r="F5" s="22" t="s">
        <v>225</v>
      </c>
      <c r="G5" s="22" t="s">
        <v>226</v>
      </c>
      <c r="H5" s="22" t="s">
        <v>227</v>
      </c>
      <c r="I5" s="22" t="s">
        <v>228</v>
      </c>
      <c r="J5" s="22" t="s">
        <v>229</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332</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C20" sqref="C20"/>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333</v>
      </c>
    </row>
    <row r="3" ht="41.4" customHeight="1" spans="1:8">
      <c r="A3" s="21" t="s">
        <v>334</v>
      </c>
      <c r="B3" s="21"/>
      <c r="C3" s="21"/>
      <c r="D3" s="21"/>
      <c r="E3" s="21"/>
      <c r="F3" s="21"/>
      <c r="G3" s="21"/>
      <c r="H3" s="21"/>
    </row>
    <row r="4" ht="18.75" customHeight="1" spans="1:8">
      <c r="A4" s="19" t="str">
        <f>"单位名称："&amp;"元江哈尼族彝族傣族自治县地方公路管理段"</f>
        <v>单位名称：元江哈尼族彝族傣族自治县地方公路管理段</v>
      </c>
      <c r="B4" s="19"/>
      <c r="C4" s="19"/>
      <c r="D4" s="19"/>
      <c r="E4" s="19"/>
      <c r="F4" s="19"/>
      <c r="G4" s="19"/>
      <c r="H4" s="19"/>
    </row>
    <row r="5" ht="18.75" customHeight="1" spans="1:8">
      <c r="A5" s="22" t="s">
        <v>131</v>
      </c>
      <c r="B5" s="22" t="s">
        <v>335</v>
      </c>
      <c r="C5" s="22" t="s">
        <v>336</v>
      </c>
      <c r="D5" s="22" t="s">
        <v>337</v>
      </c>
      <c r="E5" s="22" t="s">
        <v>282</v>
      </c>
      <c r="F5" s="22" t="s">
        <v>338</v>
      </c>
      <c r="G5" s="22"/>
      <c r="H5" s="22"/>
    </row>
    <row r="6" ht="18.75" customHeight="1" spans="1:8">
      <c r="A6" s="22"/>
      <c r="B6" s="22"/>
      <c r="C6" s="22"/>
      <c r="D6" s="22"/>
      <c r="E6" s="22"/>
      <c r="F6" s="22" t="s">
        <v>283</v>
      </c>
      <c r="G6" s="22" t="s">
        <v>339</v>
      </c>
      <c r="H6" s="22" t="s">
        <v>340</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341</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C17" sqref="C17"/>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342</v>
      </c>
    </row>
    <row r="3" ht="45" customHeight="1" spans="1:11">
      <c r="A3" s="4" t="s">
        <v>343</v>
      </c>
      <c r="B3" s="4"/>
      <c r="C3" s="4"/>
      <c r="D3" s="4"/>
      <c r="E3" s="4"/>
      <c r="F3" s="4"/>
      <c r="G3" s="4"/>
      <c r="H3" s="4"/>
      <c r="I3" s="4"/>
      <c r="J3" s="4"/>
      <c r="K3" s="4"/>
    </row>
    <row r="4" ht="18.75" customHeight="1" spans="1:11">
      <c r="A4" s="5" t="str">
        <f>"单位名称："&amp;"元江哈尼族彝族傣族自治县地方公路管理段"</f>
        <v>单位名称：元江哈尼族彝族傣族自治县地方公路管理段</v>
      </c>
      <c r="B4" s="5"/>
      <c r="C4" s="5"/>
      <c r="D4" s="5"/>
      <c r="E4" s="5"/>
      <c r="F4" s="5"/>
      <c r="G4" s="5"/>
      <c r="H4" s="6"/>
      <c r="I4" s="6"/>
      <c r="J4" s="6"/>
      <c r="K4" s="6" t="s">
        <v>29</v>
      </c>
    </row>
    <row r="5" ht="18.75" customHeight="1" spans="1:11">
      <c r="A5" s="13" t="s">
        <v>207</v>
      </c>
      <c r="B5" s="13" t="s">
        <v>133</v>
      </c>
      <c r="C5" s="13" t="s">
        <v>208</v>
      </c>
      <c r="D5" s="13" t="s">
        <v>134</v>
      </c>
      <c r="E5" s="13" t="s">
        <v>135</v>
      </c>
      <c r="F5" s="13" t="s">
        <v>209</v>
      </c>
      <c r="G5" s="13" t="s">
        <v>137</v>
      </c>
      <c r="H5" s="13" t="s">
        <v>32</v>
      </c>
      <c r="I5" s="13" t="s">
        <v>344</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345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tabSelected="1" workbookViewId="0">
      <pane ySplit="1" topLeftCell="A2" activePane="bottomLeft" state="frozen"/>
      <selection/>
      <selection pane="bottomLeft" activeCell="E10" sqref="E1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346</v>
      </c>
    </row>
    <row r="3" ht="45" customHeight="1" spans="1:7">
      <c r="A3" s="4" t="s">
        <v>347</v>
      </c>
      <c r="B3" s="4"/>
      <c r="C3" s="4"/>
      <c r="D3" s="4"/>
      <c r="E3" s="4"/>
      <c r="F3" s="4"/>
      <c r="G3" s="4"/>
    </row>
    <row r="4" ht="24.15" customHeight="1" spans="1:7">
      <c r="A4" s="5" t="str">
        <f>"单位名称："&amp;"元江哈尼族彝族傣族自治县地方公路管理段"</f>
        <v>单位名称：元江哈尼族彝族傣族自治县地方公路管理段</v>
      </c>
      <c r="B4" s="5"/>
      <c r="C4" s="5"/>
      <c r="D4" s="5"/>
      <c r="E4" s="6"/>
      <c r="F4" s="6"/>
      <c r="G4" s="6" t="s">
        <v>29</v>
      </c>
    </row>
    <row r="5" ht="18.75" customHeight="1" spans="1:7">
      <c r="A5" s="7" t="s">
        <v>208</v>
      </c>
      <c r="B5" s="7" t="s">
        <v>207</v>
      </c>
      <c r="C5" s="7" t="s">
        <v>133</v>
      </c>
      <c r="D5" s="7" t="s">
        <v>348</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213</v>
      </c>
      <c r="C9" s="10" t="s">
        <v>212</v>
      </c>
      <c r="D9" s="9" t="s">
        <v>349</v>
      </c>
      <c r="E9" s="11">
        <v>39336</v>
      </c>
      <c r="F9" s="11"/>
      <c r="G9" s="11"/>
    </row>
    <row r="10" ht="20.25" customHeight="1" spans="1:7">
      <c r="A10" s="9" t="s">
        <v>56</v>
      </c>
      <c r="B10" s="9" t="s">
        <v>216</v>
      </c>
      <c r="C10" s="10" t="s">
        <v>215</v>
      </c>
      <c r="D10" s="9" t="s">
        <v>349</v>
      </c>
      <c r="E10" s="11"/>
      <c r="F10" s="11"/>
      <c r="G10" s="11"/>
    </row>
    <row r="11" ht="20.25" customHeight="1" spans="1:7">
      <c r="A11" s="12" t="s">
        <v>32</v>
      </c>
      <c r="B11" s="12"/>
      <c r="C11" s="12"/>
      <c r="D11" s="12"/>
      <c r="E11" s="11">
        <v>39336</v>
      </c>
      <c r="F11" s="11"/>
      <c r="G11" s="11"/>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旧时光~</cp:lastModifiedBy>
  <dcterms:created xsi:type="dcterms:W3CDTF">2025-02-13T01:14:00Z</dcterms:created>
  <dcterms:modified xsi:type="dcterms:W3CDTF">2025-02-18T01:01:04Z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C4C801D33C444B77A4A4A37398BAAF68_13</vt:lpwstr>
  </property>
  <property fmtid="{D5CDD505-2E9C-101B-9397-08002B2CF9AE}" pid="3" name="KSOProductBuildVer">
    <vt:lpwstr>2052-12.1.0.19302</vt:lpwstr>
  </property>
</Properties>
</file>