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12" activeTab="1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<sst xmlns="http://schemas.openxmlformats.org/spreadsheetml/2006/main" count="1682" uniqueCount="568">
  <si>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</si>
  <si>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</si>
  <si>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</si>
  <si>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</si>
  <si>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</si>
  <si>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</si>
  <si>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</si>
  <si>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</si>
  <si>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</si>
  <si>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</si>
  <si>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</si>
  <si>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</si>
  <si>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</si>
  <si>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</si>
  <si>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</si>
  <si>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</si>
  <si>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</si>
  <si>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</si>
  <si>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</si>
  <si>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</si>
  <si>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</si>
  <si>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</si>
  <si>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</si>
  <si>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</si>
  <si>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</si>
  <si>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</si>
  <si>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</si>
  <si>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</si>
  <si>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</si>
  <si>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</si>
  <si>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</si>
  <si>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</si>
  <si>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</si>
  <si>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</si>
  <si>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</si>
  <si>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</si>
  <si>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</si>
  <si>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</si>
  <si>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</si>
  <si>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</si>
  <si>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</si>
  <si>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</si>
  <si>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</si>
  <si>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</si>
  <si>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</si>
  <si>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</si>
  <si>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</si>
  <si>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</si>
  <si>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</si>
  <si>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</si>
  <si>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</si>
  <si>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</si>
  <si>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</si>
  <si>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</si>
  <si>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169</t>
  </si>
  <si>
    <t>元江哈尼族彝族傣族自治县林业和草原局</t>
  </si>
  <si>
    <t>169001</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</si>
  <si>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</si>
  <si>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</si>
  <si>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</si>
  <si>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</si>
  <si>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</si>
  <si>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</si>
  <si>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</si>
  <si>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</si>
  <si>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</si>
  <si>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</si>
  <si>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</si>
  <si>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</si>
  <si>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</si>
  <si>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</si>
  <si>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</si>
  <si>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</si>
  <si>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</si>
  <si>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</si>
  <si>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</si>
  <si>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</si>
  <si>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</si>
  <si>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</si>
  <si>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</si>
  <si>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</si>
  <si>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</si>
  <si>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</si>
  <si>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</si>
  <si>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</si>
  <si>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</si>
  <si>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</si>
  <si>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</si>
  <si>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</si>
  <si>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</si>
  <si>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</si>
  <si>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</si>
  <si>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</si>
  <si>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</si>
  <si>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</si>
  <si>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211</t>
  </si>
  <si>
    <t>节能环保支出</t>
  </si>
  <si>
    <t>21104</t>
  </si>
  <si>
    <t>自然生态保护</t>
  </si>
  <si>
    <t>2110499</t>
  </si>
  <si>
    <t>其他自然生态保护支出</t>
  </si>
  <si>
    <t>213</t>
  </si>
  <si>
    <t>农林水支出</t>
  </si>
  <si>
    <t>21302</t>
  </si>
  <si>
    <t>林业和草原</t>
  </si>
  <si>
    <t>2130201</t>
  </si>
  <si>
    <t>行政运行</t>
  </si>
  <si>
    <t>2130204</t>
  </si>
  <si>
    <t>事业机构</t>
  </si>
  <si>
    <t>2130205</t>
  </si>
  <si>
    <t>森林资源培育</t>
  </si>
  <si>
    <t>2130209</t>
  </si>
  <si>
    <t>森林生态效益补偿</t>
  </si>
  <si>
    <t>2130234</t>
  </si>
  <si>
    <t>林业草原防灾减灾</t>
  </si>
  <si>
    <t>2130299</t>
  </si>
  <si>
    <t>其他林业和草原支出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</si>
  <si>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</si>
  <si>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</si>
  <si>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</si>
  <si>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</si>
  <si>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</si>
  <si>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</si>
  <si>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</si>
  <si>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</si>
  <si>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</si>
  <si>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</si>
  <si>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</si>
  <si>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</si>
  <si>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</si>
  <si>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</si>
  <si>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</si>
  <si>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</si>
  <si>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</si>
  <si>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</si>
  <si>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</si>
  <si>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</si>
  <si>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</si>
  <si>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</si>
  <si>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</si>
  <si>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</si>
  <si>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</si>
  <si>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</si>
  <si>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</si>
  <si>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</si>
  <si>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</si>
  <si>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</si>
  <si>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</si>
  <si>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</si>
  <si>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</si>
  <si>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</si>
  <si>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</si>
  <si>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</si>
  <si>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</si>
  <si>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</si>
  <si>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</si>
  <si>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</si>
  <si>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</si>
  <si>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</si>
  <si>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</si>
  <si>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</si>
  <si>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</si>
  <si>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</si>
  <si>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</si>
  <si>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</si>
  <si>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</si>
  <si>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</si>
  <si>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530428210000000012260</t>
  </si>
  <si>
    <t>行政人员支出工资</t>
  </si>
  <si>
    <t>30101</t>
  </si>
  <si>
    <t>基本工资</t>
  </si>
  <si>
    <t>30102</t>
  </si>
  <si>
    <t>津贴补贴</t>
  </si>
  <si>
    <t>30103</t>
  </si>
  <si>
    <t>奖金</t>
  </si>
  <si>
    <t>530428210000000012261</t>
  </si>
  <si>
    <t>事业人员支出工资</t>
  </si>
  <si>
    <t>30107</t>
  </si>
  <si>
    <t>绩效工资</t>
  </si>
  <si>
    <t>530428210000000012262</t>
  </si>
  <si>
    <t>社会保障缴费</t>
  </si>
  <si>
    <t>30108</t>
  </si>
  <si>
    <t>机关事业单位基本养老保险缴费</t>
  </si>
  <si>
    <t>30110</t>
  </si>
  <si>
    <t>职工基本医疗保险缴费</t>
  </si>
  <si>
    <t>30112</t>
  </si>
  <si>
    <t>其他社会保障缴费</t>
  </si>
  <si>
    <t>530428210000000012263</t>
  </si>
  <si>
    <t>30113</t>
  </si>
  <si>
    <t>530428210000000012266</t>
  </si>
  <si>
    <t>公车购置及运维费</t>
  </si>
  <si>
    <t>30231</t>
  </si>
  <si>
    <t>公务用车运行维护费</t>
  </si>
  <si>
    <t>530428210000000012267</t>
  </si>
  <si>
    <t>工会经费</t>
  </si>
  <si>
    <t>30228</t>
  </si>
  <si>
    <t>530428210000000012268</t>
  </si>
  <si>
    <t>一般公用经费</t>
  </si>
  <si>
    <t>30299</t>
  </si>
  <si>
    <t>其他商品和服务支出</t>
  </si>
  <si>
    <t>30201</t>
  </si>
  <si>
    <t>办公费</t>
  </si>
  <si>
    <t>30211</t>
  </si>
  <si>
    <t>差旅费</t>
  </si>
  <si>
    <t>30215</t>
  </si>
  <si>
    <t>会议费</t>
  </si>
  <si>
    <t>30216</t>
  </si>
  <si>
    <t>培训费</t>
  </si>
  <si>
    <t>30239</t>
  </si>
  <si>
    <t>其他交通费用</t>
  </si>
  <si>
    <t>30205</t>
  </si>
  <si>
    <t>水费</t>
  </si>
  <si>
    <t>30206</t>
  </si>
  <si>
    <t>电费</t>
  </si>
  <si>
    <t>30207</t>
  </si>
  <si>
    <t>邮电费</t>
  </si>
  <si>
    <t>530428210000000015839</t>
  </si>
  <si>
    <t>行政人员公务交通补贴</t>
  </si>
  <si>
    <t>530428221100000317229</t>
  </si>
  <si>
    <t>30217</t>
  </si>
  <si>
    <t>530428231100001452484</t>
  </si>
  <si>
    <t>综合效能考核奖</t>
  </si>
  <si>
    <t>530428231100001452500</t>
  </si>
  <si>
    <t>奖励性绩效工资</t>
  </si>
  <si>
    <t>530428231100001452502</t>
  </si>
  <si>
    <t>离退休生活补助</t>
  </si>
  <si>
    <t>30305</t>
  </si>
  <si>
    <t>生活补助</t>
  </si>
  <si>
    <t>530428231100001452503</t>
  </si>
  <si>
    <t>福利费</t>
  </si>
  <si>
    <t>30229</t>
  </si>
  <si>
    <t>530428241100002117903</t>
  </si>
  <si>
    <t>编外人员经费</t>
  </si>
  <si>
    <t>30199</t>
  </si>
  <si>
    <t>其他工资福利支出</t>
  </si>
  <si>
    <t>预算05-1表</t>
  </si>
  <si>
    <t>2025年部门项目支出预算表</t>
  </si>
  <si>
    <t>项目分类</t>
  </si>
  <si>
    <t>项目单位</t>
  </si>
  <si>
    <t>经济科目编码</t>
  </si>
  <si>
    <t>本年拨款</t>
  </si>
  <si>
    <t>其中：本次下达</t>
  </si>
  <si>
    <t>草原有害生物调查普查项目资金</t>
  </si>
  <si>
    <t>311 专项业务类</t>
  </si>
  <si>
    <t>530428251100003815716</t>
  </si>
  <si>
    <t>30227</t>
  </si>
  <si>
    <t>委托业务费</t>
  </si>
  <si>
    <t>机关事业单位遗属生活补助资金</t>
  </si>
  <si>
    <t>312 民生类</t>
  </si>
  <si>
    <t>530428241100002127627</t>
  </si>
  <si>
    <t>机关事业单位职工及抚恤补助资金</t>
  </si>
  <si>
    <t>530428241100002129317</t>
  </si>
  <si>
    <t>30304</t>
  </si>
  <si>
    <t>抚恤金</t>
  </si>
  <si>
    <t>昆磨高速公路绿化美化补助资金</t>
  </si>
  <si>
    <t>313 事业发展类</t>
  </si>
  <si>
    <t>530428221100001526612</t>
  </si>
  <si>
    <t>31005</t>
  </si>
  <si>
    <t>基础设施建设</t>
  </si>
  <si>
    <t>昆磨高速公路绿化美化甘庄段“樱花谷”建设项目租地第二期补偿经费</t>
  </si>
  <si>
    <t>530428251100003815325</t>
  </si>
  <si>
    <t>31009</t>
  </si>
  <si>
    <t>土地补偿</t>
  </si>
  <si>
    <t>林木良种培育补助资金</t>
  </si>
  <si>
    <t>530428251100003815397</t>
  </si>
  <si>
    <t>其他收入经费</t>
  </si>
  <si>
    <t>530428241100002881821</t>
  </si>
  <si>
    <t>森林防火专项经费</t>
  </si>
  <si>
    <t>530428231100001158837</t>
  </si>
  <si>
    <t>森林火灾保险县级配套专项经费</t>
  </si>
  <si>
    <t>530428231100001158868</t>
  </si>
  <si>
    <t>市级公益林生态效益补偿专项资金</t>
  </si>
  <si>
    <t>530428251100003812940</t>
  </si>
  <si>
    <t>30310</t>
  </si>
  <si>
    <t>个人农业生产补贴</t>
  </si>
  <si>
    <t>特色乡土树种保障性苗圃苗木培育补助经费</t>
  </si>
  <si>
    <t>530428251100003807764</t>
  </si>
  <si>
    <t>新一轮退耕还林延长期补助资金</t>
  </si>
  <si>
    <t>530428241100002999947</t>
  </si>
  <si>
    <t>中央财政造林补贴（低效林改造）补助资金</t>
  </si>
  <si>
    <t>530428231100002022681</t>
  </si>
  <si>
    <t>30226</t>
  </si>
  <si>
    <t>劳务费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</si>
  <si>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</si>
  <si>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</si>
  <si>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</si>
  <si>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</si>
  <si>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</si>
  <si>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</si>
  <si>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</si>
  <si>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</si>
  <si>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</si>
  <si>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</si>
  <si>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</si>
  <si>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</si>
  <si>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做好本部门人员、公用经费保障，按规定落实干部职工各项待遇，支持部门正常履职。</t>
  </si>
  <si>
    <t>产出指标</t>
  </si>
  <si>
    <t>数量指标</t>
  </si>
  <si>
    <t>公用经费保障人数</t>
  </si>
  <si>
    <t>=</t>
  </si>
  <si>
    <t>52</t>
  </si>
  <si>
    <t>人</t>
  </si>
  <si>
    <t>定量指标</t>
  </si>
  <si>
    <t>反映公用经费保障部门（单位）正常运转的在职人数情况。在职人数主要指办公、会议、培训、差旅、水费、电费等公用经费中服务保障的人数。</t>
  </si>
  <si>
    <t>公务用车数量</t>
  </si>
  <si>
    <t>辆</t>
  </si>
  <si>
    <t>反映公用经费保障部门（单位）正常运转的公务用车数量。公务用车包括编制内公务用车数量及年度新购置公务用车数量。</t>
  </si>
  <si>
    <t>效益指标</t>
  </si>
  <si>
    <t>社会效益</t>
  </si>
  <si>
    <t>部门运转</t>
  </si>
  <si>
    <t>正常运转</t>
  </si>
  <si>
    <t>年</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</si>
  <si>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</si>
  <si>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</si>
  <si>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</si>
  <si>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</si>
  <si>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</si>
  <si>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满意度指标</t>
  </si>
  <si>
    <t>服务对象满意度</t>
  </si>
  <si>
    <t>单位人员满意度</t>
  </si>
  <si>
    <t>&gt;=</t>
  </si>
  <si>
    <t>90</t>
  </si>
  <si>
    <t>%</t>
  </si>
  <si>
    <t>反映部门（单位）人员对公用经费保障的满意程度。</t>
  </si>
  <si>
    <t>工资福利发放行政人数</t>
  </si>
  <si>
    <t>14</t>
  </si>
  <si>
    <t>反映部门（单位）实际发放工资人员数量。工资福利包括：行政人员工资、社会保险、住房公积金、职业年金等。</t>
  </si>
  <si>
    <t>工资福利发放事业人数</t>
  </si>
  <si>
    <t>37</t>
  </si>
  <si>
    <t>反映部门（单位）实际发放事业编制人员数量。工资福利包括：事业人员工资、社会保险、住房公积金、职业年金等。</t>
  </si>
  <si>
    <t>供养离（退）休人员数</t>
  </si>
  <si>
    <t>31</t>
  </si>
  <si>
    <t>反映财政供养部门（单位）离（退）休人员数量。</t>
  </si>
  <si>
    <t>反映部门（单位）运转情况。</t>
  </si>
  <si>
    <t>反映部门（单位）人员对工资福利发放的满意程度。</t>
  </si>
  <si>
    <t>社会公众满意度</t>
  </si>
  <si>
    <t>反映社会公众对部门（单位）履职情况的满意程度。</t>
  </si>
  <si>
    <t>完成元江县市级公益林划定面积40000亩管护任务，充分发挥公益林以生态效益为主体的综合效益，其中有林地29221亩，灌木林地9862亩，宜林地917亩。涉及8个乡镇街道。</t>
  </si>
  <si>
    <t>市级公益林管护面积</t>
  </si>
  <si>
    <t>40000</t>
  </si>
  <si>
    <t>亩</t>
  </si>
  <si>
    <t>反映森林生态效益补偿及管护面积</t>
  </si>
  <si>
    <t>质量指标</t>
  </si>
  <si>
    <t>管护任务完成率</t>
  </si>
  <si>
    <t>反映护林人员管护任务完成率。完成率=实际管护任务完成数/管护任务数*100%</t>
  </si>
  <si>
    <t>生态效益</t>
  </si>
  <si>
    <t>年森林火灾受害率</t>
  </si>
  <si>
    <t>&lt;=</t>
  </si>
  <si>
    <t>1.00</t>
  </si>
  <si>
    <t>‰</t>
  </si>
  <si>
    <t>反映森林火灾受灾情况</t>
  </si>
  <si>
    <t>林业有害生物成灾率</t>
  </si>
  <si>
    <t>反映林业有害生物成灾率。成灾率=林业有害生物成灾面积/寄主总面积*100%.</t>
  </si>
  <si>
    <t>林区职工满意度</t>
  </si>
  <si>
    <t>80</t>
  </si>
  <si>
    <t>反映林农对森林资源管护的满意度</t>
  </si>
  <si>
    <t>完成全县260.44万亩林地面积投保任务，其中：（一）公益林面积145.74万亩：中央财政补贴50%，省级财政补贴25%，市级财政补贴12.5%，县级财政补贴12.5%。（二）商品林面积114.7万亩：中央财政补贴30%，省级财政补贴32.5%，市级财政补贴11.25%，县级财政补贴11.25%，林户及林业经营者承担15%。（三）完成林木受灾赔付率100%；（四）林权权益人满意度达85%以上。</t>
  </si>
  <si>
    <t>公益林参保面积</t>
  </si>
  <si>
    <t>145.74</t>
  </si>
  <si>
    <t>万亩</t>
  </si>
  <si>
    <t>参保的公益林面积</t>
  </si>
  <si>
    <t>商品林参保面积</t>
  </si>
  <si>
    <t>114.7</t>
  </si>
  <si>
    <t>参保的商品林面积</t>
  </si>
  <si>
    <t>时效指标</t>
  </si>
  <si>
    <t>保险赔付服务时限</t>
  </si>
  <si>
    <t>指保险公司对林农受损林木的补偿期限</t>
  </si>
  <si>
    <t>受灾林木赔付额</t>
  </si>
  <si>
    <t>400</t>
  </si>
  <si>
    <t>元/亩</t>
  </si>
  <si>
    <t>受灾林地每亩赔付标准</t>
  </si>
  <si>
    <t>可持续影响</t>
  </si>
  <si>
    <t>森林火灾保险赔付率</t>
  </si>
  <si>
    <t>100</t>
  </si>
  <si>
    <t>林木受灾赔付率</t>
  </si>
  <si>
    <t>林权权益人的满意度</t>
  </si>
  <si>
    <t>85</t>
  </si>
  <si>
    <t>林权权益人满意情况</t>
  </si>
  <si>
    <t>稳步推进元江县森林防火工作，逐步建立健全森林防火责任制，降低森林火灾损失，切实巩固林改成果，提高林业抗风险能力，促进林业快速可持续发展。2023年项目实施预期达到：（一）年森林火灾发生率控制在6.5次/10万公顷以下，即年度森林火灾不超过10次；（二）年森林火灾受害率控制在1‰以内，即年度森林火灾受害面积不超过100公顷；（三）实现年森林火灾当日扑灭率不低于99%；（四）实现年森林火灾查处率不低于85%。宣传费投入30万元，应急处置投入1.25万元、办公运转费18.75万元。</t>
  </si>
  <si>
    <t>年森林火灾次数</t>
  </si>
  <si>
    <t>6.5</t>
  </si>
  <si>
    <t>次/10万公顷</t>
  </si>
  <si>
    <t>反映年森林火灾发生的次数</t>
  </si>
  <si>
    <t>年森林火灾的查处率</t>
  </si>
  <si>
    <t>反映年查处森林火灾案件数</t>
  </si>
  <si>
    <t>年森林火灾当日扑灭率</t>
  </si>
  <si>
    <t>99</t>
  </si>
  <si>
    <t>反映24小时内扑灭的火灾数</t>
  </si>
  <si>
    <t>&lt;</t>
  </si>
  <si>
    <t>公顷</t>
  </si>
  <si>
    <t>反映森林火灾受害率的情况</t>
  </si>
  <si>
    <t>防火区内群众满意度</t>
  </si>
  <si>
    <t>反映林农对森林防火工作的满意度</t>
  </si>
  <si>
    <t>林木种质资源库基地建设项目是一项林业重要生态工程，其中新建西印度醋栗、椰枣、海南矮杆椰子、槟榔种质资源保存区230亩。通过项目实施，对种质资源库基地开展中耕除草、整形修剪、施肥、病虫害防治等抚育管理和优良单株选择观测分析等；（1）2023年4月底前，建设单位根据下达的资金和建设任务，完成项目实施方案编制及报批工作。（2）2023年8月底前，完成资源库现有林分的抚育管理，西印度醋栗、棕榈科植物种资源的引种和定植等工作。（3）2023年11月底前，新林木种质资源收集保存、辅助工程建设、设备购置等工作。（4）22023年12月底前，提交项目竣工验收资料，申请项目竣工验收。</t>
  </si>
  <si>
    <t>苗木培育任务数</t>
  </si>
  <si>
    <t>500000</t>
  </si>
  <si>
    <t>株</t>
  </si>
  <si>
    <t>反映苗木培育任务数</t>
  </si>
  <si>
    <t>种质资源库抚育管理面积</t>
  </si>
  <si>
    <t>760</t>
  </si>
  <si>
    <t>反映种质资源库抚育面积数</t>
  </si>
  <si>
    <t>成本指标</t>
  </si>
  <si>
    <t>经济成本指标</t>
  </si>
  <si>
    <t>元/株</t>
  </si>
  <si>
    <t>反映繁育苗木补贴标准。</t>
  </si>
  <si>
    <t>良种造林使用率</t>
  </si>
  <si>
    <t>大幅度提高</t>
  </si>
  <si>
    <t>反映林木良种造林推广情况</t>
  </si>
  <si>
    <t>周边群众满意度</t>
  </si>
  <si>
    <t>反映项目建设群众满意度</t>
  </si>
  <si>
    <t>查清需要改造地块森林资源现状，对急需改造的低效林采取科学合理的改造措施，以促进林木生长，大力增加森林碳汇，提高森林综合功能和经济效益。2023年的目标是：1、主要是对1万亩经济林进行修剪施肥、防旱涂杆、松土除草等，改造树种为芒果、澳洲坚果等树种；2、通过项目实施，完成当年的绩效任务和目标：一是当年的质量达标合格率达到85%以上；二是当期任务完成率达到85%以上。</t>
  </si>
  <si>
    <t>增加低效林改造面积</t>
  </si>
  <si>
    <t>31000</t>
  </si>
  <si>
    <t>反映当年低效林改造的面积数</t>
  </si>
  <si>
    <t>造林质量达标情况（合格率）</t>
  </si>
  <si>
    <t>反映造林质量达标合格率</t>
  </si>
  <si>
    <t>造林当期任务完成率</t>
  </si>
  <si>
    <t>反映当年造林绿化面积完成数</t>
  </si>
  <si>
    <t>森林生态系统生态效益发挥</t>
  </si>
  <si>
    <t>明显</t>
  </si>
  <si>
    <t>反映项目实施产生的生态效益</t>
  </si>
  <si>
    <t>反映林农对造林补贴项目的满意度</t>
  </si>
  <si>
    <t>以国家林草局动植物司备案的《云南省林草重点外来入侵物种普查名单》中的43种为依据，重点对外来入侵植物21种，外来入侵昆虫7种，外来入侵脊椎动物10种，外来入侵植物病原微生物5种，在全县范围内做好普查工作。</t>
  </si>
  <si>
    <t>外来入侵物种普查数</t>
  </si>
  <si>
    <t>20</t>
  </si>
  <si>
    <t>种</t>
  </si>
  <si>
    <t>反映对外来入侵物种普查数</t>
  </si>
  <si>
    <t>普查工作当期任务完成率</t>
  </si>
  <si>
    <t>反映普查工作当期任务完成情况</t>
  </si>
  <si>
    <t>外来入侵种物种数量鉴定率</t>
  </si>
  <si>
    <t>反映外来入侵种物种鉴定情况</t>
  </si>
  <si>
    <t>生物多样性</t>
  </si>
  <si>
    <t>显著提高</t>
  </si>
  <si>
    <t>反映对外来入侵物种普查的效果</t>
  </si>
  <si>
    <t>服务对象满意度指标</t>
  </si>
  <si>
    <t>反映周边群众对普查工作的满意度。</t>
  </si>
  <si>
    <t>保障性苗圃是指经云南省林业和草原局认定，具有良好生产经营条件和良种种苗繁育生产能力，能够保障我省生态林业和重大林业产业发展所需良种壮苗，并在新品种、新技术应用推广方面起到示范，辐射、带动作用的苗圃，元江县是省林草局认定的8个重点保障性苗圃之一。通过项目实施培育11个品种10万株的乡土树种，为20个小组的乡村绿化提供苗木保障。</t>
  </si>
  <si>
    <t>苗木培育任务</t>
  </si>
  <si>
    <t>100000</t>
  </si>
  <si>
    <t>反映培育苗木的数量</t>
  </si>
  <si>
    <t>选育品种数量</t>
  </si>
  <si>
    <t>11</t>
  </si>
  <si>
    <t>反映选育保存品种数量</t>
  </si>
  <si>
    <t>反映每株苗木价格补助数</t>
  </si>
  <si>
    <t>经济效益</t>
  </si>
  <si>
    <t>绿化覆盖面（小组）</t>
  </si>
  <si>
    <t>个</t>
  </si>
  <si>
    <t>反映培育苗木的绿化面积</t>
  </si>
  <si>
    <t>对2015—2019年实施新一轮退耕还林县级检查验收合格的5.1万亩的退耕地延长补助期限，每亩100元；通过补助，使退耕农户对项目实施的满意度达到90%。项目预计12月底以前完成资金补助。</t>
  </si>
  <si>
    <t>2015年度退耕还林延长期补助面积</t>
  </si>
  <si>
    <t>反映退耕还林补助面积数</t>
  </si>
  <si>
    <t>新一轮退耕还林延长期补助兑现率</t>
  </si>
  <si>
    <t>反映退耕还林延长期补助资金兑付率</t>
  </si>
  <si>
    <t>反映退耕还林延长期补助标准</t>
  </si>
  <si>
    <t>民生状况</t>
  </si>
  <si>
    <t>逐步改善</t>
  </si>
  <si>
    <t>项目实施产生的经济效益增加农户的当年收入所反映的情况</t>
  </si>
  <si>
    <t>巩固退耕还林成果发挥生态效益</t>
  </si>
  <si>
    <t>增强</t>
  </si>
  <si>
    <t>退耕还林项目发挥的生态效益</t>
  </si>
  <si>
    <t>退耕农户满意度</t>
  </si>
  <si>
    <t>开展项目服务对象满意度</t>
  </si>
  <si>
    <t>对提升整条昆磨高速公路的绿化美化景观效果具有重要作用。甘庄段“樱花谷”涉及群众的农田农地，急需采取土地流转方式实施绿化美化，加快推进元江县绿色廊道项目建设，认真审查租赁协议条款，保障群众利益，确保项目顺利推进。同时，在树种选择、工程监管、安全生产等方面，既要协调对接，又要各司其职，确保项目绿化美化景观效果达到预期。</t>
  </si>
  <si>
    <t>数量</t>
  </si>
  <si>
    <t>1105500</t>
  </si>
  <si>
    <t>元</t>
  </si>
  <si>
    <t>补助金额</t>
  </si>
  <si>
    <t>验收通过率</t>
  </si>
  <si>
    <t>95</t>
  </si>
  <si>
    <t xml:space="preserve">反映部门验收执行情况。
</t>
  </si>
  <si>
    <t>资金兑付及时</t>
  </si>
  <si>
    <t>&gt;</t>
  </si>
  <si>
    <t>反映资金兑付及时性</t>
  </si>
  <si>
    <t>可持续影响指标</t>
  </si>
  <si>
    <t>反映项目可可持续影响情况</t>
  </si>
  <si>
    <t>受益人员满意度</t>
  </si>
  <si>
    <t>反映受益人员整体满意情况。使用人员满意度=（对购置设备满意的人数/问卷调查人数）
*100%。</t>
  </si>
  <si>
    <t>2022年任务和目标是：一、完成绿化面积的日常人工巡护；二、完成苗木的追肥一次，追肥量99582.2公斤；三、完成苗木的扩塘、除草一次和苗木的补植补造；四、完成苗木的浇水，浇水周期为一周一次（雨季除外）；五、完成的病虫害预防预报、防治工作和苗木的防火工作；六、做到安全施工、环保施工，施工时摆放好警示牌、穿好警示服、配备安全专职人员，每季度书面报送安全生产统计报告；七、按合同约定年内应付管养资金36170072.8元。通过项目实施，使乔灌木成活率及草坪覆盖率不低于95%，完成公路沿线景观提升；苗木成活率达到95%以上。</t>
  </si>
  <si>
    <t>昆磨高速公路（元江段）造林面积</t>
  </si>
  <si>
    <t>3500</t>
  </si>
  <si>
    <t>反映高速公路美化绿化营造林面积数</t>
  </si>
  <si>
    <t>项目验收合格率</t>
  </si>
  <si>
    <t>造林完成后进行验收情况</t>
  </si>
  <si>
    <t>项目完成进度</t>
  </si>
  <si>
    <t>2022年12月底前完成</t>
  </si>
  <si>
    <t>反映除草、施肥等管护任务完成时间</t>
  </si>
  <si>
    <t>乔灌木成活率</t>
  </si>
  <si>
    <t>反映乔灌木成活率情况</t>
  </si>
  <si>
    <t>高速公路沿线景观绿化效果明显提升</t>
  </si>
  <si>
    <t>明显提升</t>
  </si>
  <si>
    <t>反映项目实施后高速公路沿线景观绿化效果</t>
  </si>
  <si>
    <t>单位人员满意</t>
  </si>
  <si>
    <t>社会公众满意</t>
  </si>
  <si>
    <t>预算06表</t>
  </si>
  <si>
    <t>2025年部门政府性基金预算支出预算表</t>
  </si>
  <si>
    <t>政府性基金预算支出</t>
  </si>
  <si>
    <t>备注：元江哈尼族彝族傣族自治县林业和草原局无政府性基金预算支出预算，故政府性基金预算支出预算表无数据。</t>
  </si>
  <si>
    <t>预算07表</t>
  </si>
  <si>
    <t>2025年部门政府采购预算表</t>
  </si>
  <si>
    <t>预算项目</t>
  </si>
  <si>
    <t>采购项目</t>
  </si>
  <si>
    <t>采购品目</t>
  </si>
  <si>
    <t>计量单位</t>
  </si>
  <si>
    <t>面向中小企业预留资金</t>
  </si>
  <si>
    <t>单位名称（项目名称）</t>
  </si>
  <si>
    <t>政府性基金</t>
  </si>
  <si>
    <t>国有资本经营预算资金</t>
  </si>
  <si>
    <t>单位自筹</t>
  </si>
  <si>
    <t>森林防火宣传材料</t>
  </si>
  <si>
    <t>批</t>
  </si>
  <si>
    <t>燃油</t>
  </si>
  <si>
    <t>升</t>
  </si>
  <si>
    <t>车辆保险费</t>
  </si>
  <si>
    <t>次</t>
  </si>
  <si>
    <t>车辆燃油费</t>
  </si>
  <si>
    <t>打印机</t>
  </si>
  <si>
    <t>件</t>
  </si>
  <si>
    <t>复印机</t>
  </si>
  <si>
    <t>台</t>
  </si>
  <si>
    <t>台式电脑</t>
  </si>
  <si>
    <t>票据打印机</t>
  </si>
  <si>
    <t>复印纸</t>
  </si>
  <si>
    <t>预算08表</t>
  </si>
  <si>
    <t>2025年部门政府购买服务预算表</t>
  </si>
  <si>
    <t>政府购买服务项目</t>
  </si>
  <si>
    <t>政府购买服务目录</t>
  </si>
  <si>
    <t>政府购买服务指导性目录代码</t>
  </si>
  <si>
    <t>备注：元江哈尼族彝族傣族自治县林业和草原局无政府购买服务预算，故政府购买服务预算表无数据。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</si>
  <si>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</si>
  <si>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</si>
  <si>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</si>
  <si>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</si>
  <si>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</si>
  <si>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</si>
  <si>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</si>
  <si>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</si>
  <si>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</si>
  <si>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</si>
  <si>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</si>
  <si>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</si>
  <si>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</si>
  <si>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</si>
  <si>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12</t>
  </si>
  <si>
    <t>13</t>
  </si>
  <si>
    <t>备注：元江哈尼族彝族傣族自治县林业和草原局无对下转移支付预算，故对下转移支付预算表无数据。</t>
  </si>
  <si>
    <t>预算09-2表</t>
  </si>
  <si>
    <t>2025年对下转移支付绩效目标表</t>
  </si>
  <si>
    <t>备注：元江哈尼族彝族傣族自治县林业和草原局无对下转移支付绩效目标，故对下转移支付绩效目标表无数据。</t>
  </si>
  <si>
    <t>预算10表</t>
  </si>
  <si>
    <t>2025年新增资产配置表</t>
  </si>
  <si>
    <t>资产类别</t>
  </si>
  <si>
    <t>资产分类代码.名称</t>
  </si>
  <si>
    <t>资产名称</t>
  </si>
  <si>
    <t>财政部门批复数（元）</t>
  </si>
  <si>
    <t>单价</t>
  </si>
  <si>
    <t>金额</t>
  </si>
  <si>
    <t>设备</t>
  </si>
  <si>
    <t>多功能一体机</t>
  </si>
  <si>
    <t>黑白打印机</t>
  </si>
  <si>
    <t>台式计算机</t>
  </si>
  <si>
    <t>预算11表</t>
  </si>
  <si>
    <t>2025年上级补助项目支出预算表</t>
  </si>
  <si>
    <t>上级补助</t>
  </si>
  <si>
    <t>备注：元江哈尼族彝族傣族自治县林业和草原局无上级补助项目支出，故上级补助项目支出表无数据。</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</si>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</sst>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11"/>
      <name val="宋体"/>
      <charset val="134"/>
      <scheme val="minor"/>
    </font>
    <font>
      <sz val="27"/>
      <name val="宋体"/>
      <charset val="134"/>
    </font>
    <font>
      <sz val="10"/>
      <name val="SimSun"/>
      <charset val="134"/>
    </font>
    <font>
      <sz val="10"/>
      <color rgb="FF000000"/>
      <name val="宋体"/>
      <charset val="1"/>
    </font>
    <font>
      <sz val="10"/>
      <name val="宋体"/>
      <charset val="1"/>
    </font>
    <font>
      <sz val="10"/>
      <color rgb="FF000000"/>
      <name val="宋体"/>
      <charset val="134"/>
    </font>
    <font>
      <sz val="10"/>
      <color rgb="FF000000"/>
      <name val="宋体"/>
      <charset val="134"/>
      <scheme val="minor"/>
    </font>
    <font>
      <sz val="27"/>
      <name val="Calibri"/>
      <charset val="134"/>
    </font>
    <font>
      <b/>
      <sz val="9"/>
      <name val="宋体"/>
      <charset val="134"/>
    </font>
    <font>
      <sz val="27"/>
      <name val="Times New Roman"/>
      <charset val="134"/>
    </font>
    <font>
      <sz val="10.5"/>
      <color rgb="FF000000"/>
      <name val="SimSun"/>
      <charset val="134"/>
    </font>
    <font>
      <sz val="2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2" borderId="12"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3" applyNumberFormat="0" applyFill="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0" fillId="0" borderId="0" applyNumberFormat="0" applyFill="0" applyBorder="0" applyAlignment="0" applyProtection="0">
      <alignment vertical="center"/>
    </xf>
    <xf numFmtId="0" fontId="31" fillId="3" borderId="15" applyNumberFormat="0" applyAlignment="0" applyProtection="0">
      <alignment vertical="center"/>
    </xf>
    <xf numFmtId="0" fontId="32" fillId="4" borderId="16" applyNumberFormat="0" applyAlignment="0" applyProtection="0">
      <alignment vertical="center"/>
    </xf>
    <xf numFmtId="0" fontId="33" fillId="4" borderId="15" applyNumberFormat="0" applyAlignment="0" applyProtection="0">
      <alignment vertical="center"/>
    </xf>
    <xf numFmtId="0" fontId="34" fillId="5" borderId="17" applyNumberFormat="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0" fontId="2" fillId="0" borderId="1">
      <alignment horizontal="right" vertical="center"/>
    </xf>
    <xf numFmtId="180" fontId="2" fillId="0" borderId="1">
      <alignment horizontal="right" vertical="center"/>
    </xf>
    <xf numFmtId="0" fontId="2" fillId="0" borderId="0">
      <alignment vertical="top"/>
      <protection locked="0"/>
    </xf>
  </cellStyleXfs>
  <cellXfs count="102">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0" fillId="0" borderId="0" xfId="0" applyFont="1" applyAlignment="1">
      <alignmen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6" fontId="2" fillId="0" borderId="1" xfId="51" applyNumberFormat="1" applyFont="1" applyBorder="1">
      <alignment horizontal="right" vertical="center"/>
    </xf>
    <xf numFmtId="0" fontId="2" fillId="0" borderId="1" xfId="0" applyFont="1" applyBorder="1" applyAlignment="1">
      <alignment horizontal="center" vertical="center"/>
    </xf>
    <xf numFmtId="0" fontId="8" fillId="0" borderId="0" xfId="0" applyFont="1" applyAlignment="1">
      <alignment horizontal="center" vertical="center"/>
    </xf>
    <xf numFmtId="49" fontId="2" fillId="0" borderId="0" xfId="50" applyNumberFormat="1" applyFont="1" applyBorder="1">
      <alignment horizontal="left" vertical="center" wrapText="1"/>
    </xf>
    <xf numFmtId="49" fontId="7"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1" fillId="0" borderId="0" xfId="50" applyNumberFormat="1" applyFont="1" applyBorder="1">
      <alignment horizontal="left" vertical="center" wrapText="1"/>
    </xf>
    <xf numFmtId="49" fontId="10" fillId="0" borderId="1" xfId="50" applyNumberFormat="1" applyFont="1" applyBorder="1" applyAlignment="1">
      <alignment horizontal="center" vertical="center" wrapText="1"/>
    </xf>
    <xf numFmtId="0" fontId="11" fillId="0" borderId="2" xfId="57" applyFont="1" applyFill="1" applyBorder="1" applyAlignment="1" applyProtection="1">
      <alignment horizontal="center" vertical="center"/>
    </xf>
    <xf numFmtId="0" fontId="11" fillId="0" borderId="1" xfId="57" applyFont="1" applyFill="1" applyBorder="1" applyAlignment="1" applyProtection="1">
      <alignment horizontal="center" vertical="center" wrapText="1"/>
    </xf>
    <xf numFmtId="49" fontId="1" fillId="0" borderId="1" xfId="0" applyNumberFormat="1" applyFont="1" applyFill="1" applyBorder="1" applyAlignment="1">
      <alignment horizontal="left" vertical="center" wrapText="1"/>
    </xf>
    <xf numFmtId="49" fontId="1" fillId="0" borderId="1" xfId="50" applyNumberFormat="1" applyFont="1" applyBorder="1" applyAlignment="1">
      <alignment horizontal="center" vertical="center" wrapText="1"/>
    </xf>
    <xf numFmtId="43" fontId="1" fillId="0" borderId="1" xfId="50" applyNumberFormat="1" applyFont="1" applyBorder="1" applyAlignment="1">
      <alignment horizontal="center" vertical="center" wrapText="1"/>
    </xf>
    <xf numFmtId="0" fontId="12" fillId="0" borderId="3" xfId="57" applyFont="1" applyFill="1" applyBorder="1" applyAlignment="1" applyProtection="1">
      <alignment horizontal="center" vertical="center"/>
    </xf>
    <xf numFmtId="43" fontId="13" fillId="0" borderId="4" xfId="0" applyNumberFormat="1" applyFont="1" applyBorder="1" applyAlignment="1">
      <alignment horizontal="center" vertical="center"/>
    </xf>
    <xf numFmtId="43" fontId="13" fillId="0" borderId="5" xfId="0" applyNumberFormat="1" applyFont="1" applyBorder="1" applyAlignment="1">
      <alignment horizontal="center" vertical="center"/>
    </xf>
    <xf numFmtId="0" fontId="14" fillId="0" borderId="6" xfId="0" applyFont="1" applyBorder="1" applyAlignment="1">
      <alignment horizontal="center" vertical="center"/>
    </xf>
    <xf numFmtId="0" fontId="14" fillId="0" borderId="6" xfId="0" applyFont="1" applyBorder="1">
      <alignment vertical="top"/>
    </xf>
    <xf numFmtId="43" fontId="14" fillId="0" borderId="6" xfId="0" applyNumberFormat="1" applyFont="1" applyBorder="1" applyAlignment="1">
      <alignment horizontal="center" vertical="top"/>
    </xf>
    <xf numFmtId="43" fontId="14" fillId="0" borderId="6" xfId="0" applyNumberFormat="1" applyFont="1" applyBorder="1" applyAlignment="1">
      <alignment horizontal="center" vertical="center"/>
    </xf>
    <xf numFmtId="49" fontId="2" fillId="0" borderId="0" xfId="50" applyNumberFormat="1" applyFont="1" applyBorder="1" applyAlignment="1">
      <alignment horizontal="left" vertical="center" wrapText="1"/>
    </xf>
    <xf numFmtId="49" fontId="9" fillId="0" borderId="0" xfId="50" applyNumberFormat="1" applyFont="1" applyBorder="1" applyAlignment="1">
      <alignment horizontal="center" vertical="center" wrapText="1"/>
    </xf>
    <xf numFmtId="0" fontId="15" fillId="0" borderId="0" xfId="0" applyFont="1" applyBorder="1" applyAlignment="1">
      <alignment horizontal="center" vertical="center"/>
    </xf>
    <xf numFmtId="49" fontId="2" fillId="0" borderId="0" xfId="5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49" fontId="2" fillId="0" borderId="1"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49" fontId="2" fillId="0" borderId="1" xfId="50" applyNumberFormat="1" applyFont="1" applyBorder="1" applyAlignment="1">
      <alignment horizontal="left" vertical="center" wrapText="1"/>
    </xf>
    <xf numFmtId="49" fontId="2" fillId="0" borderId="1" xfId="50" applyNumberFormat="1" applyFont="1" applyBorder="1" applyAlignment="1">
      <alignment horizontal="center" vertical="center" wrapText="1"/>
    </xf>
    <xf numFmtId="49" fontId="3" fillId="0" borderId="0" xfId="50" applyNumberFormat="1" applyFont="1" applyBorder="1" applyAlignment="1">
      <alignment horizontal="center" vertical="center" wrapText="1"/>
    </xf>
    <xf numFmtId="49" fontId="6" fillId="0" borderId="1" xfId="50"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180" fontId="6" fillId="0" borderId="1" xfId="56" applyNumberFormat="1" applyFont="1" applyBorder="1" applyAlignment="1">
      <alignment horizontal="center" vertical="center" wrapText="1"/>
    </xf>
    <xf numFmtId="49" fontId="16" fillId="0" borderId="0" xfId="50" applyNumberFormat="1" applyFont="1" applyBorder="1" applyAlignment="1">
      <alignment horizontal="right" vertical="center" wrapText="1"/>
    </xf>
    <xf numFmtId="0" fontId="2" fillId="0" borderId="1" xfId="50" applyNumberFormat="1" applyFont="1" applyBorder="1">
      <alignment horizontal="left" vertical="center" wrapText="1"/>
    </xf>
    <xf numFmtId="176" fontId="2" fillId="0" borderId="1" xfId="50" applyNumberFormat="1" applyFont="1" applyBorder="1" applyAlignment="1">
      <alignment horizontal="right" vertical="center" wrapText="1"/>
    </xf>
    <xf numFmtId="176" fontId="2" fillId="0" borderId="1" xfId="50" applyNumberFormat="1" applyFont="1" applyBorder="1" applyAlignment="1">
      <alignment horizontal="center" vertical="center" wrapText="1"/>
    </xf>
    <xf numFmtId="49" fontId="17" fillId="0" borderId="0" xfId="50"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vertical="center"/>
    </xf>
    <xf numFmtId="0" fontId="1" fillId="0" borderId="0" xfId="0" applyFont="1" applyAlignment="1">
      <alignment horizontal="righ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176" fontId="2" fillId="0" borderId="1" xfId="51" applyNumberFormat="1" applyFont="1" applyBorder="1" applyAlignment="1">
      <alignment horizontal="right"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0" fontId="0" fillId="0" borderId="7" xfId="0" applyFont="1" applyBorder="1">
      <alignment vertical="top"/>
    </xf>
    <xf numFmtId="49" fontId="2" fillId="0" borderId="1" xfId="50"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0" applyNumberFormat="1" applyFont="1" applyBorder="1">
      <alignment horizontal="left" vertical="center" wrapText="1"/>
    </xf>
    <xf numFmtId="176" fontId="2" fillId="0" borderId="1" xfId="50" applyNumberFormat="1" applyFont="1" applyBorder="1" applyAlignment="1">
      <alignment horizontal="left" vertical="center" wrapText="1"/>
    </xf>
    <xf numFmtId="0" fontId="0" fillId="0" borderId="0" xfId="0" applyFont="1" applyAlignment="1">
      <alignment vertical="top" wrapText="1"/>
    </xf>
    <xf numFmtId="0" fontId="1" fillId="0" borderId="0" xfId="0" applyFont="1" applyAlignment="1">
      <alignment wrapText="1"/>
    </xf>
    <xf numFmtId="0" fontId="3" fillId="0" borderId="0" xfId="0" applyFont="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7" fillId="0" borderId="0" xfId="0" applyFont="1" applyAlignment="1">
      <alignment horizontal="center" vertical="center" wrapText="1"/>
    </xf>
    <xf numFmtId="0" fontId="7" fillId="0" borderId="0" xfId="0" applyFont="1" applyAlignment="1">
      <alignment wrapText="1"/>
    </xf>
    <xf numFmtId="0" fontId="2" fillId="0" borderId="0" xfId="0" applyFont="1" applyAlignment="1">
      <alignment horizontal="right" wrapText="1"/>
    </xf>
    <xf numFmtId="176" fontId="5" fillId="0" borderId="1" xfId="0" applyNumberFormat="1" applyFont="1" applyBorder="1" applyAlignment="1">
      <alignment horizontal="right" vertical="center" wrapText="1"/>
    </xf>
    <xf numFmtId="0" fontId="18" fillId="0" borderId="1" xfId="0" applyFont="1" applyBorder="1" applyAlignment="1">
      <alignment horizontal="center" vertical="center" wrapText="1"/>
    </xf>
    <xf numFmtId="176" fontId="2" fillId="0" borderId="1" xfId="51" applyNumberFormat="1" applyFont="1" applyBorder="1" applyAlignment="1">
      <alignment horizontal="right" vertical="center" wrapText="1"/>
    </xf>
    <xf numFmtId="0" fontId="14" fillId="0" borderId="0" xfId="0" applyFont="1" applyAlignment="1">
      <alignment vertical="top" wrapText="1"/>
    </xf>
    <xf numFmtId="0" fontId="1" fillId="0" borderId="0" xfId="0" applyFont="1" applyAlignment="1">
      <alignment horizontal="center" wrapText="1"/>
    </xf>
    <xf numFmtId="0" fontId="2" fillId="0" borderId="0" xfId="0" applyFont="1" applyAlignment="1">
      <alignment horizontal="center" vertical="center"/>
    </xf>
    <xf numFmtId="0" fontId="7" fillId="0" borderId="8" xfId="0" applyFont="1" applyBorder="1" applyAlignment="1">
      <alignment horizontal="center" vertical="center" wrapText="1"/>
    </xf>
    <xf numFmtId="0" fontId="1" fillId="0" borderId="0" xfId="0" applyFont="1" applyAlignment="1">
      <alignment horizontal="right"/>
    </xf>
    <xf numFmtId="0" fontId="19" fillId="0" borderId="0" xfId="0" applyFont="1" applyAlignment="1">
      <alignment horizontal="center" vertical="center"/>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20" fillId="0" borderId="0" xfId="0" applyFont="1" applyAlignment="1">
      <alignment horizontal="center" vertical="center"/>
    </xf>
    <xf numFmtId="0" fontId="2" fillId="0" borderId="9" xfId="0" applyFont="1" applyBorder="1" applyAlignment="1">
      <alignment horizontal="left" vertical="center"/>
    </xf>
    <xf numFmtId="0" fontId="16" fillId="0" borderId="9" xfId="0" applyFont="1" applyBorder="1" applyAlignment="1">
      <alignment horizontal="center" vertical="center"/>
    </xf>
    <xf numFmtId="176" fontId="16" fillId="0" borderId="1" xfId="0" applyNumberFormat="1" applyFont="1" applyBorder="1" applyAlignment="1">
      <alignment horizontal="right" vertical="center"/>
    </xf>
    <xf numFmtId="0" fontId="16" fillId="0" borderId="1" xfId="0" applyFont="1" applyBorder="1" applyAlignment="1">
      <alignment horizontal="center"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16" fillId="0" borderId="9" xfId="0" applyFont="1" applyBorder="1" applyAlignment="1">
      <alignment horizontal="left" vertical="center"/>
    </xf>
    <xf numFmtId="0" fontId="16" fillId="0" borderId="1" xfId="0" applyFont="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2"/>
  <sheetViews>
    <sheetView showZeros="0" workbookViewId="0">
      <pane ySplit="1" topLeftCell="A2" activePane="bottomLeft" state="frozen"/>
      <selection/>
      <selection pane="bottomLeft" activeCell="F17" sqref="F17"/>
    </sheetView>
  </sheetViews>
  <sheetFormatPr defaultColWidth="8.85" defaultRowHeight="15" customHeight="1" outlineLevelCol="3"/>
  <cols>
    <col min="1" max="1" width="35.7083333333333" customWidth="1"/>
    <col min="2" max="2" width="29.25" customWidth="1"/>
    <col min="3" max="3" width="33.125" customWidth="1"/>
    <col min="4" max="4" width="27.875" customWidth="1"/>
  </cols>
  <sheetData>
    <row r="1" ht="18.75" customHeight="1" spans="1:4">
      <c r="A1" s="1"/>
      <c r="B1" s="1"/>
      <c r="C1" s="1"/>
      <c r="D1" s="5" t="s">
        <v>0</v>
      </c>
    </row>
    <row r="2" ht="28" customHeight="1" spans="1:4">
      <c r="A2" s="3" t="s">
        <v>1</v>
      </c>
      <c r="B2" s="3"/>
      <c r="C2" s="3"/>
      <c r="D2" s="3"/>
    </row>
    <row r="3" ht="18.75" customHeight="1" spans="1:4">
      <c r="A3" s="4" t="str">
        <f>"单位名称："&amp;"元江哈尼族彝族傣族自治县林业和草原局"</f>
        <v>单位名称：元江哈尼族彝族傣族自治县林业和草原局</v>
      </c>
      <c r="B3" s="4"/>
      <c r="C3" s="91"/>
      <c r="D3" s="5" t="s">
        <v>2</v>
      </c>
    </row>
    <row r="4" ht="22.5" customHeight="1" spans="1:4">
      <c r="A4" s="7" t="s">
        <v>3</v>
      </c>
      <c r="B4" s="7"/>
      <c r="C4" s="7" t="s">
        <v>4</v>
      </c>
      <c r="D4" s="7"/>
    </row>
    <row r="5" ht="18" customHeight="1" spans="1:4">
      <c r="A5" s="7" t="s">
        <v>5</v>
      </c>
      <c r="B5" s="7" t="s">
        <v>6</v>
      </c>
      <c r="C5" s="7" t="s">
        <v>7</v>
      </c>
      <c r="D5" s="7" t="s">
        <v>6</v>
      </c>
    </row>
    <row r="6" ht="21" customHeight="1" spans="1:4">
      <c r="A6" s="7"/>
      <c r="B6" s="7"/>
      <c r="C6" s="7"/>
      <c r="D6" s="7"/>
    </row>
    <row r="7" ht="21" customHeight="1" spans="1:4">
      <c r="A7" s="15" t="s">
        <v>8</v>
      </c>
      <c r="B7" s="17">
        <v>25817788.14</v>
      </c>
      <c r="C7" s="15" t="str">
        <f>"一"&amp;"、"&amp;"社会保障和就业支出"</f>
        <v>一、社会保障和就业支出</v>
      </c>
      <c r="D7" s="17">
        <v>1420829.68</v>
      </c>
    </row>
    <row r="8" ht="21" customHeight="1" spans="1:4">
      <c r="A8" s="15" t="s">
        <v>9</v>
      </c>
      <c r="B8" s="17"/>
      <c r="C8" s="15" t="str">
        <f>"二"&amp;"、"&amp;"卫生健康支出"</f>
        <v>二、卫生健康支出</v>
      </c>
      <c r="D8" s="17">
        <v>553700.71</v>
      </c>
    </row>
    <row r="9" ht="21" customHeight="1" spans="1:4">
      <c r="A9" s="15" t="s">
        <v>10</v>
      </c>
      <c r="B9" s="17"/>
      <c r="C9" s="15" t="str">
        <f>"三"&amp;"、"&amp;"节能环保支出"</f>
        <v>三、节能环保支出</v>
      </c>
      <c r="D9" s="17">
        <v>250000</v>
      </c>
    </row>
    <row r="10" ht="21" customHeight="1" spans="1:4">
      <c r="A10" s="15" t="s">
        <v>11</v>
      </c>
      <c r="B10" s="17"/>
      <c r="C10" s="15" t="str">
        <f>"四"&amp;"、"&amp;"农林水支出"</f>
        <v>四、农林水支出</v>
      </c>
      <c r="D10" s="17">
        <v>22939453.75</v>
      </c>
    </row>
    <row r="11" ht="21" customHeight="1" spans="1:4">
      <c r="A11" s="15" t="s">
        <v>12</v>
      </c>
      <c r="B11" s="17">
        <v>100000</v>
      </c>
      <c r="C11" s="15" t="str">
        <f>"五"&amp;"、"&amp;"住房保障支出"</f>
        <v>五、住房保障支出</v>
      </c>
      <c r="D11" s="17">
        <v>753804</v>
      </c>
    </row>
    <row r="12" ht="21" customHeight="1" spans="1:4">
      <c r="A12" s="15" t="s">
        <v>13</v>
      </c>
      <c r="B12" s="17"/>
      <c r="C12" s="15"/>
      <c r="D12" s="17"/>
    </row>
    <row r="13" ht="21" customHeight="1" spans="1:4">
      <c r="A13" s="15" t="s">
        <v>14</v>
      </c>
      <c r="B13" s="17"/>
      <c r="C13" s="15"/>
      <c r="D13" s="17"/>
    </row>
    <row r="14" ht="21" customHeight="1" spans="1:4">
      <c r="A14" s="15" t="s">
        <v>15</v>
      </c>
      <c r="B14" s="17"/>
      <c r="C14" s="15"/>
      <c r="D14" s="17"/>
    </row>
    <row r="15" ht="21" customHeight="1" spans="1:4">
      <c r="A15" s="92" t="s">
        <v>16</v>
      </c>
      <c r="B15" s="17"/>
      <c r="C15" s="95"/>
      <c r="D15" s="17"/>
    </row>
    <row r="16" ht="21" customHeight="1" spans="1:4">
      <c r="A16" s="92" t="s">
        <v>17</v>
      </c>
      <c r="B16" s="17">
        <v>100000</v>
      </c>
      <c r="C16" s="95"/>
      <c r="D16" s="17"/>
    </row>
    <row r="17" ht="21" customHeight="1" spans="1:4">
      <c r="A17" s="92"/>
      <c r="B17" s="17"/>
      <c r="C17" s="95"/>
      <c r="D17" s="17"/>
    </row>
    <row r="18" ht="21" customHeight="1" spans="1:4">
      <c r="A18" s="93" t="s">
        <v>18</v>
      </c>
      <c r="B18" s="94">
        <v>25917788.14</v>
      </c>
      <c r="C18" s="95" t="s">
        <v>19</v>
      </c>
      <c r="D18" s="94">
        <v>25917788.14</v>
      </c>
    </row>
    <row r="19" ht="21" customHeight="1" spans="1:4">
      <c r="A19" s="100" t="s">
        <v>20</v>
      </c>
      <c r="B19" s="17"/>
      <c r="C19" s="101" t="s">
        <v>21</v>
      </c>
      <c r="D19" s="66"/>
    </row>
    <row r="20" ht="21" customHeight="1" spans="1:4">
      <c r="A20" s="92" t="s">
        <v>22</v>
      </c>
      <c r="B20" s="94"/>
      <c r="C20" s="92" t="s">
        <v>22</v>
      </c>
      <c r="D20" s="94"/>
    </row>
    <row r="21" ht="21" customHeight="1" spans="1:4">
      <c r="A21" s="92" t="s">
        <v>23</v>
      </c>
      <c r="B21" s="94"/>
      <c r="C21" s="92" t="s">
        <v>23</v>
      </c>
      <c r="D21" s="94"/>
    </row>
    <row r="22" ht="21" customHeight="1" spans="1:4">
      <c r="A22" s="93" t="s">
        <v>24</v>
      </c>
      <c r="B22" s="94">
        <v>25917788.14</v>
      </c>
      <c r="C22" s="95" t="s">
        <v>25</v>
      </c>
      <c r="D22" s="94">
        <v>25917788.14</v>
      </c>
    </row>
  </sheetData>
  <mergeCells count="8">
    <mergeCell ref="A2:D2"/>
    <mergeCell ref="A3:B3"/>
    <mergeCell ref="A4:B4"/>
    <mergeCell ref="C4:D4"/>
    <mergeCell ref="A5:A6"/>
    <mergeCell ref="B5:B6"/>
    <mergeCell ref="C5:C6"/>
    <mergeCell ref="D5:D6"/>
  </mergeCells>
  <pageMargins left="0.75" right="0.75" top="1" bottom="1" header="0.5" footer="0.5"/>
  <pageSetup paperSize="9"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pane ySplit="1" topLeftCell="A2" activePane="bottomLeft" state="frozen"/>
      <selection/>
      <selection pane="bottomLeft" activeCell="A1" sqref="$A1:$XFD1"/>
    </sheetView>
  </sheetViews>
  <sheetFormatPr defaultColWidth="8.85" defaultRowHeight="15" customHeight="1" outlineLevelCol="5"/>
  <cols>
    <col min="1" max="1" width="24" style="12" customWidth="1"/>
    <col min="2" max="6" width="21" style="12" customWidth="1"/>
    <col min="7" max="16384" width="8.85" style="12"/>
  </cols>
  <sheetData>
    <row r="1" ht="18.75" customHeight="1" spans="1:6">
      <c r="A1" s="59"/>
      <c r="B1" s="59"/>
      <c r="C1" s="59"/>
      <c r="D1" s="59"/>
      <c r="E1" s="59"/>
      <c r="F1" s="60" t="s">
        <v>493</v>
      </c>
    </row>
    <row r="2" ht="37.5" customHeight="1" spans="1:6">
      <c r="A2" s="3" t="s">
        <v>494</v>
      </c>
      <c r="B2" s="3"/>
      <c r="C2" s="3"/>
      <c r="D2" s="3"/>
      <c r="E2" s="3"/>
      <c r="F2" s="3"/>
    </row>
    <row r="3" ht="18.75" customHeight="1" spans="1:6">
      <c r="A3" s="61" t="str">
        <f>"单位名称："&amp;"元江哈尼族彝族傣族自治县林业和草原局"</f>
        <v>单位名称：元江哈尼族彝族傣族自治县林业和草原局</v>
      </c>
      <c r="B3" s="61"/>
      <c r="C3" s="61"/>
      <c r="D3" s="62"/>
      <c r="E3" s="62"/>
      <c r="F3" s="63" t="s">
        <v>28</v>
      </c>
    </row>
    <row r="4" ht="39" customHeight="1" spans="1:6">
      <c r="A4" s="13" t="s">
        <v>151</v>
      </c>
      <c r="B4" s="13" t="s">
        <v>59</v>
      </c>
      <c r="C4" s="13" t="s">
        <v>60</v>
      </c>
      <c r="D4" s="45" t="s">
        <v>495</v>
      </c>
      <c r="E4" s="45"/>
      <c r="F4" s="45"/>
    </row>
    <row r="5" ht="39" customHeight="1" spans="1:6">
      <c r="A5" s="13" t="s">
        <v>59</v>
      </c>
      <c r="B5" s="13" t="s">
        <v>59</v>
      </c>
      <c r="C5" s="13" t="s">
        <v>60</v>
      </c>
      <c r="D5" s="45" t="s">
        <v>33</v>
      </c>
      <c r="E5" s="45" t="s">
        <v>63</v>
      </c>
      <c r="F5" s="45" t="s">
        <v>64</v>
      </c>
    </row>
    <row r="6" ht="39" customHeight="1" spans="1:6">
      <c r="A6" s="14" t="s">
        <v>45</v>
      </c>
      <c r="B6" s="14"/>
      <c r="C6" s="14" t="s">
        <v>46</v>
      </c>
      <c r="D6" s="14" t="s">
        <v>48</v>
      </c>
      <c r="E6" s="14" t="s">
        <v>49</v>
      </c>
      <c r="F6" s="14" t="s">
        <v>50</v>
      </c>
    </row>
    <row r="7" ht="39" customHeight="1" spans="1:6">
      <c r="A7" s="16"/>
      <c r="B7" s="16"/>
      <c r="C7" s="16"/>
      <c r="D7" s="64"/>
      <c r="E7" s="64"/>
      <c r="F7" s="64"/>
    </row>
    <row r="8" ht="39" customHeight="1" spans="1:6">
      <c r="A8" s="65" t="s">
        <v>123</v>
      </c>
      <c r="B8" s="65"/>
      <c r="C8" s="65"/>
      <c r="D8" s="66"/>
      <c r="E8" s="66"/>
      <c r="F8" s="66"/>
    </row>
    <row r="9" ht="27" customHeight="1" spans="1:1">
      <c r="A9" s="12" t="s">
        <v>496</v>
      </c>
    </row>
  </sheetData>
  <mergeCells count="7">
    <mergeCell ref="A2:F2"/>
    <mergeCell ref="A3:C3"/>
    <mergeCell ref="D4:F4"/>
    <mergeCell ref="A8:C8"/>
    <mergeCell ref="A4:A5"/>
    <mergeCell ref="B4:B5"/>
    <mergeCell ref="C4:C5"/>
  </mergeCells>
  <pageMargins left="0.75" right="0.75" top="1" bottom="1" header="0.5" footer="0.5"/>
  <pageSetup paperSize="9"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3"/>
  <sheetViews>
    <sheetView showZeros="0" workbookViewId="0">
      <pane ySplit="1" topLeftCell="A5" activePane="bottomLeft" state="frozen"/>
      <selection/>
      <selection pane="bottomLeft" activeCell="E14" sqref="E14"/>
    </sheetView>
  </sheetViews>
  <sheetFormatPr defaultColWidth="8.85" defaultRowHeight="15" customHeight="1"/>
  <cols>
    <col min="1" max="1" width="13.625" customWidth="1"/>
    <col min="2" max="2" width="9.75" customWidth="1"/>
    <col min="3" max="3" width="19.5" customWidth="1"/>
    <col min="4" max="4" width="6.875" customWidth="1"/>
    <col min="5" max="5" width="5.875" customWidth="1"/>
    <col min="6" max="6" width="9.25" customWidth="1"/>
    <col min="7" max="7" width="9.75" customWidth="1"/>
    <col min="8" max="8" width="10.5" customWidth="1"/>
    <col min="9" max="9" width="5.75" customWidth="1"/>
    <col min="10" max="10" width="6.625" customWidth="1"/>
    <col min="11" max="11" width="6.375" customWidth="1"/>
    <col min="12" max="12" width="5.5" customWidth="1"/>
    <col min="13" max="13" width="5.125" customWidth="1"/>
    <col min="14" max="14" width="6.625" customWidth="1"/>
    <col min="15" max="15" width="6" customWidth="1"/>
    <col min="16" max="16" width="7.75" customWidth="1"/>
    <col min="17" max="17" width="7.25" customWidth="1"/>
  </cols>
  <sheetData>
    <row r="1" customHeight="1" spans="1:17">
      <c r="A1" s="53"/>
      <c r="B1" s="53"/>
      <c r="C1" s="53"/>
      <c r="D1" s="53"/>
      <c r="E1" s="53"/>
      <c r="F1" s="53"/>
      <c r="G1" s="53"/>
      <c r="H1" s="53"/>
      <c r="I1" s="53"/>
      <c r="J1" s="53"/>
      <c r="K1" s="53"/>
      <c r="L1" s="53"/>
      <c r="M1" s="53"/>
      <c r="N1" s="53"/>
      <c r="O1" s="53"/>
      <c r="P1" s="53"/>
      <c r="Q1" s="43" t="s">
        <v>497</v>
      </c>
    </row>
    <row r="2" ht="36" customHeight="1" spans="1:17">
      <c r="A2" s="48" t="s">
        <v>498</v>
      </c>
      <c r="B2" s="48"/>
      <c r="C2" s="48"/>
      <c r="D2" s="48"/>
      <c r="E2" s="48"/>
      <c r="F2" s="48"/>
      <c r="G2" s="48"/>
      <c r="H2" s="48"/>
      <c r="I2" s="48"/>
      <c r="J2" s="48"/>
      <c r="K2" s="48"/>
      <c r="L2" s="48"/>
      <c r="M2" s="48"/>
      <c r="N2" s="57"/>
      <c r="O2" s="57"/>
      <c r="P2" s="57"/>
      <c r="Q2" s="57"/>
    </row>
    <row r="3" ht="20.25" customHeight="1" spans="1:17">
      <c r="A3" s="20" t="str">
        <f>"单位名称："&amp;"元江哈尼族彝族傣族自治县林业和草原局"</f>
        <v>单位名称：元江哈尼族彝族傣族自治县林业和草原局</v>
      </c>
      <c r="B3" s="20"/>
      <c r="C3" s="20"/>
      <c r="D3" s="20"/>
      <c r="E3" s="20"/>
      <c r="F3" s="20"/>
      <c r="G3" s="20"/>
      <c r="H3" s="20"/>
      <c r="I3" s="20"/>
      <c r="J3" s="20"/>
      <c r="K3" s="20"/>
      <c r="L3" s="20"/>
      <c r="M3" s="20"/>
      <c r="N3" s="20"/>
      <c r="O3" s="20"/>
      <c r="P3" s="20"/>
      <c r="Q3" s="43" t="s">
        <v>28</v>
      </c>
    </row>
    <row r="4" ht="20.25" customHeight="1" spans="1:17">
      <c r="A4" s="41" t="s">
        <v>499</v>
      </c>
      <c r="B4" s="41" t="s">
        <v>500</v>
      </c>
      <c r="C4" s="41" t="s">
        <v>501</v>
      </c>
      <c r="D4" s="41" t="s">
        <v>502</v>
      </c>
      <c r="E4" s="41" t="s">
        <v>463</v>
      </c>
      <c r="F4" s="41" t="s">
        <v>503</v>
      </c>
      <c r="G4" s="41" t="s">
        <v>158</v>
      </c>
      <c r="H4" s="41"/>
      <c r="I4" s="41"/>
      <c r="J4" s="41"/>
      <c r="K4" s="41"/>
      <c r="L4" s="41"/>
      <c r="M4" s="41"/>
      <c r="N4" s="41"/>
      <c r="O4" s="41"/>
      <c r="P4" s="41"/>
      <c r="Q4" s="41"/>
    </row>
    <row r="5" ht="20.25" customHeight="1" spans="1:17">
      <c r="A5" s="41" t="s">
        <v>504</v>
      </c>
      <c r="B5" s="41" t="s">
        <v>500</v>
      </c>
      <c r="C5" s="41" t="s">
        <v>501</v>
      </c>
      <c r="D5" s="41" t="s">
        <v>502</v>
      </c>
      <c r="E5" s="41" t="s">
        <v>463</v>
      </c>
      <c r="F5" s="41" t="s">
        <v>503</v>
      </c>
      <c r="G5" s="41" t="s">
        <v>31</v>
      </c>
      <c r="H5" s="41" t="s">
        <v>34</v>
      </c>
      <c r="I5" s="41" t="s">
        <v>505</v>
      </c>
      <c r="J5" s="41" t="s">
        <v>506</v>
      </c>
      <c r="K5" s="41" t="s">
        <v>37</v>
      </c>
      <c r="L5" s="41" t="s">
        <v>507</v>
      </c>
      <c r="M5" s="41" t="s">
        <v>62</v>
      </c>
      <c r="N5" s="41"/>
      <c r="O5" s="41"/>
      <c r="P5" s="41"/>
      <c r="Q5" s="41"/>
    </row>
    <row r="6" ht="39" customHeight="1" spans="1:17">
      <c r="A6" s="41"/>
      <c r="B6" s="41"/>
      <c r="C6" s="41"/>
      <c r="D6" s="41"/>
      <c r="E6" s="41"/>
      <c r="F6" s="41"/>
      <c r="G6" s="41"/>
      <c r="H6" s="41" t="s">
        <v>33</v>
      </c>
      <c r="I6" s="41"/>
      <c r="J6" s="41"/>
      <c r="K6" s="41"/>
      <c r="L6" s="41" t="s">
        <v>33</v>
      </c>
      <c r="M6" s="41" t="s">
        <v>40</v>
      </c>
      <c r="N6" s="41" t="s">
        <v>41</v>
      </c>
      <c r="O6" s="58" t="s">
        <v>42</v>
      </c>
      <c r="P6" s="58" t="s">
        <v>43</v>
      </c>
      <c r="Q6" s="58" t="s">
        <v>44</v>
      </c>
    </row>
    <row r="7" ht="20.25" customHeight="1" spans="1:17">
      <c r="A7" s="50">
        <v>1</v>
      </c>
      <c r="B7" s="50">
        <v>2</v>
      </c>
      <c r="C7" s="50">
        <v>3</v>
      </c>
      <c r="D7" s="50">
        <v>4</v>
      </c>
      <c r="E7" s="50">
        <v>5</v>
      </c>
      <c r="F7" s="50">
        <v>6</v>
      </c>
      <c r="G7" s="50">
        <v>7</v>
      </c>
      <c r="H7" s="50">
        <v>8</v>
      </c>
      <c r="I7" s="50">
        <v>9</v>
      </c>
      <c r="J7" s="50">
        <v>10</v>
      </c>
      <c r="K7" s="50">
        <v>11</v>
      </c>
      <c r="L7" s="50">
        <v>12</v>
      </c>
      <c r="M7" s="50">
        <v>13</v>
      </c>
      <c r="N7" s="50">
        <v>14</v>
      </c>
      <c r="O7" s="50">
        <v>15</v>
      </c>
      <c r="P7" s="50">
        <v>16</v>
      </c>
      <c r="Q7" s="50">
        <v>17</v>
      </c>
    </row>
    <row r="8" ht="20.25" customHeight="1" spans="1:17">
      <c r="A8" s="54" t="s">
        <v>267</v>
      </c>
      <c r="B8" s="42"/>
      <c r="C8" s="42"/>
      <c r="D8" s="55"/>
      <c r="E8" s="55"/>
      <c r="F8" s="55">
        <v>160000</v>
      </c>
      <c r="G8" s="55">
        <v>160000</v>
      </c>
      <c r="H8" s="55">
        <v>160000</v>
      </c>
      <c r="I8" s="55"/>
      <c r="J8" s="51"/>
      <c r="K8" s="51"/>
      <c r="L8" s="55"/>
      <c r="M8" s="55"/>
      <c r="N8" s="55"/>
      <c r="O8" s="55"/>
      <c r="P8" s="55"/>
      <c r="Q8" s="55"/>
    </row>
    <row r="9" ht="25" customHeight="1" spans="1:17">
      <c r="A9" s="42"/>
      <c r="B9" s="42" t="s">
        <v>508</v>
      </c>
      <c r="C9" s="42" t="str">
        <f>"C2309019999"&amp;"  "&amp;"其他印刷服务"</f>
        <v>C2309019999  其他印刷服务</v>
      </c>
      <c r="D9" s="56" t="s">
        <v>509</v>
      </c>
      <c r="E9" s="47">
        <v>1</v>
      </c>
      <c r="F9" s="55">
        <v>100000</v>
      </c>
      <c r="G9" s="55">
        <v>100000</v>
      </c>
      <c r="H9" s="51">
        <v>100000</v>
      </c>
      <c r="I9" s="51"/>
      <c r="J9" s="51"/>
      <c r="K9" s="51"/>
      <c r="L9" s="55"/>
      <c r="M9" s="55"/>
      <c r="N9" s="55"/>
      <c r="O9" s="55"/>
      <c r="P9" s="55"/>
      <c r="Q9" s="55"/>
    </row>
    <row r="10" ht="25" customHeight="1" spans="1:17">
      <c r="A10" s="42"/>
      <c r="B10" s="42" t="s">
        <v>510</v>
      </c>
      <c r="C10" s="42" t="str">
        <f t="shared" ref="C10:C14" si="0">"C23120302"&amp;"  "&amp;"车辆加油、添加燃料服务"</f>
        <v>C23120302  车辆加油、添加燃料服务</v>
      </c>
      <c r="D10" s="56" t="s">
        <v>511</v>
      </c>
      <c r="E10" s="47">
        <v>1</v>
      </c>
      <c r="F10" s="55">
        <v>60000</v>
      </c>
      <c r="G10" s="55">
        <v>60000</v>
      </c>
      <c r="H10" s="51">
        <v>60000</v>
      </c>
      <c r="I10" s="51"/>
      <c r="J10" s="51"/>
      <c r="K10" s="51"/>
      <c r="L10" s="55"/>
      <c r="M10" s="55"/>
      <c r="N10" s="55"/>
      <c r="O10" s="55"/>
      <c r="P10" s="55"/>
      <c r="Q10" s="55"/>
    </row>
    <row r="11" ht="20.25" customHeight="1" spans="1:17">
      <c r="A11" s="54" t="s">
        <v>190</v>
      </c>
      <c r="B11" s="42"/>
      <c r="C11" s="42"/>
      <c r="D11" s="42"/>
      <c r="E11" s="42"/>
      <c r="F11" s="55">
        <v>80000</v>
      </c>
      <c r="G11" s="55">
        <v>80000</v>
      </c>
      <c r="H11" s="55">
        <v>80000</v>
      </c>
      <c r="I11" s="55"/>
      <c r="J11" s="51"/>
      <c r="K11" s="51"/>
      <c r="L11" s="55"/>
      <c r="M11" s="55"/>
      <c r="N11" s="55"/>
      <c r="O11" s="55"/>
      <c r="P11" s="55"/>
      <c r="Q11" s="55"/>
    </row>
    <row r="12" ht="24" customHeight="1" spans="1:17">
      <c r="A12" s="42"/>
      <c r="B12" s="42" t="s">
        <v>510</v>
      </c>
      <c r="C12" s="42" t="str">
        <f>"C23120301"&amp;"  "&amp;"车辆维修和保养服务"</f>
        <v>C23120301  车辆维修和保养服务</v>
      </c>
      <c r="D12" s="56" t="s">
        <v>511</v>
      </c>
      <c r="E12" s="47">
        <v>1</v>
      </c>
      <c r="F12" s="55">
        <v>40000</v>
      </c>
      <c r="G12" s="55">
        <v>40000</v>
      </c>
      <c r="H12" s="51">
        <v>40000</v>
      </c>
      <c r="I12" s="51"/>
      <c r="J12" s="51"/>
      <c r="K12" s="51"/>
      <c r="L12" s="55"/>
      <c r="M12" s="55"/>
      <c r="N12" s="55"/>
      <c r="O12" s="55"/>
      <c r="P12" s="55"/>
      <c r="Q12" s="55"/>
    </row>
    <row r="13" ht="24" customHeight="1" spans="1:17">
      <c r="A13" s="42"/>
      <c r="B13" s="42" t="s">
        <v>512</v>
      </c>
      <c r="C13" s="42" t="str">
        <f>"C1804010201"&amp;"  "&amp;"机动车保险服务"</f>
        <v>C1804010201  机动车保险服务</v>
      </c>
      <c r="D13" s="56" t="s">
        <v>513</v>
      </c>
      <c r="E13" s="47">
        <v>3</v>
      </c>
      <c r="F13" s="55">
        <v>18000</v>
      </c>
      <c r="G13" s="55">
        <v>18000</v>
      </c>
      <c r="H13" s="51">
        <v>18000</v>
      </c>
      <c r="I13" s="51"/>
      <c r="J13" s="51"/>
      <c r="K13" s="51"/>
      <c r="L13" s="55"/>
      <c r="M13" s="55"/>
      <c r="N13" s="55"/>
      <c r="O13" s="55"/>
      <c r="P13" s="55"/>
      <c r="Q13" s="55"/>
    </row>
    <row r="14" ht="20.25" customHeight="1" spans="1:17">
      <c r="A14" s="42"/>
      <c r="B14" s="42" t="s">
        <v>514</v>
      </c>
      <c r="C14" s="42" t="str">
        <f t="shared" si="0"/>
        <v>C23120302  车辆加油、添加燃料服务</v>
      </c>
      <c r="D14" s="56" t="s">
        <v>511</v>
      </c>
      <c r="E14" s="47">
        <v>1</v>
      </c>
      <c r="F14" s="55">
        <v>22000</v>
      </c>
      <c r="G14" s="55">
        <v>22000</v>
      </c>
      <c r="H14" s="51">
        <v>22000</v>
      </c>
      <c r="I14" s="51"/>
      <c r="J14" s="51"/>
      <c r="K14" s="51"/>
      <c r="L14" s="55"/>
      <c r="M14" s="55"/>
      <c r="N14" s="55"/>
      <c r="O14" s="55"/>
      <c r="P14" s="55"/>
      <c r="Q14" s="55"/>
    </row>
    <row r="15" ht="20.25" customHeight="1" spans="1:17">
      <c r="A15" s="54" t="s">
        <v>197</v>
      </c>
      <c r="B15" s="42"/>
      <c r="C15" s="42"/>
      <c r="D15" s="42"/>
      <c r="E15" s="42"/>
      <c r="F15" s="55">
        <v>85810</v>
      </c>
      <c r="G15" s="55">
        <v>85810</v>
      </c>
      <c r="H15" s="55">
        <v>85810</v>
      </c>
      <c r="I15" s="55"/>
      <c r="J15" s="51"/>
      <c r="K15" s="51"/>
      <c r="L15" s="55"/>
      <c r="M15" s="55"/>
      <c r="N15" s="55"/>
      <c r="O15" s="55"/>
      <c r="P15" s="55"/>
      <c r="Q15" s="55"/>
    </row>
    <row r="16" ht="20.25" customHeight="1" spans="1:17">
      <c r="A16" s="42"/>
      <c r="B16" s="42" t="s">
        <v>515</v>
      </c>
      <c r="C16" s="42" t="str">
        <f t="shared" ref="C16:C22" si="1">"A05040101"&amp;"  "&amp;"复印纸"</f>
        <v>A05040101  复印纸</v>
      </c>
      <c r="D16" s="56" t="s">
        <v>516</v>
      </c>
      <c r="E16" s="47">
        <v>60</v>
      </c>
      <c r="F16" s="55">
        <v>9360</v>
      </c>
      <c r="G16" s="55">
        <v>9360</v>
      </c>
      <c r="H16" s="51">
        <v>9360</v>
      </c>
      <c r="I16" s="51"/>
      <c r="J16" s="51"/>
      <c r="K16" s="51"/>
      <c r="L16" s="55"/>
      <c r="M16" s="55"/>
      <c r="N16" s="55"/>
      <c r="O16" s="55"/>
      <c r="P16" s="55"/>
      <c r="Q16" s="55"/>
    </row>
    <row r="17" ht="20.25" customHeight="1" spans="1:17">
      <c r="A17" s="42"/>
      <c r="B17" s="42" t="s">
        <v>517</v>
      </c>
      <c r="C17" s="42" t="str">
        <f>"A02020400"&amp;"  "&amp;"多功能一体机"</f>
        <v>A02020400  多功能一体机</v>
      </c>
      <c r="D17" s="56" t="s">
        <v>518</v>
      </c>
      <c r="E17" s="47">
        <v>1</v>
      </c>
      <c r="F17" s="55">
        <v>20000</v>
      </c>
      <c r="G17" s="55">
        <v>20000</v>
      </c>
      <c r="H17" s="51">
        <v>20000</v>
      </c>
      <c r="I17" s="51"/>
      <c r="J17" s="51"/>
      <c r="K17" s="51"/>
      <c r="L17" s="55"/>
      <c r="M17" s="55"/>
      <c r="N17" s="55"/>
      <c r="O17" s="55"/>
      <c r="P17" s="55"/>
      <c r="Q17" s="55"/>
    </row>
    <row r="18" ht="20.25" customHeight="1" spans="1:17">
      <c r="A18" s="42"/>
      <c r="B18" s="42" t="s">
        <v>515</v>
      </c>
      <c r="C18" s="42" t="str">
        <f>"A02021003"&amp;"  "&amp;"A4黑白打印机"</f>
        <v>A02021003  A4黑白打印机</v>
      </c>
      <c r="D18" s="56" t="s">
        <v>518</v>
      </c>
      <c r="E18" s="47">
        <v>1</v>
      </c>
      <c r="F18" s="55">
        <v>1500</v>
      </c>
      <c r="G18" s="55">
        <v>1500</v>
      </c>
      <c r="H18" s="51">
        <v>1500</v>
      </c>
      <c r="I18" s="51"/>
      <c r="J18" s="51"/>
      <c r="K18" s="51"/>
      <c r="L18" s="55"/>
      <c r="M18" s="55"/>
      <c r="N18" s="55"/>
      <c r="O18" s="55"/>
      <c r="P18" s="55"/>
      <c r="Q18" s="55"/>
    </row>
    <row r="19" ht="20.25" customHeight="1" spans="1:17">
      <c r="A19" s="42"/>
      <c r="B19" s="42" t="s">
        <v>519</v>
      </c>
      <c r="C19" s="42" t="str">
        <f t="shared" ref="C19:C21" si="2">"A02010105"&amp;"  "&amp;"台式计算机"</f>
        <v>A02010105  台式计算机</v>
      </c>
      <c r="D19" s="56" t="s">
        <v>518</v>
      </c>
      <c r="E19" s="47">
        <v>4</v>
      </c>
      <c r="F19" s="55">
        <v>24000</v>
      </c>
      <c r="G19" s="55">
        <v>24000</v>
      </c>
      <c r="H19" s="51">
        <v>24000</v>
      </c>
      <c r="I19" s="51"/>
      <c r="J19" s="51"/>
      <c r="K19" s="51"/>
      <c r="L19" s="55"/>
      <c r="M19" s="55"/>
      <c r="N19" s="55"/>
      <c r="O19" s="55"/>
      <c r="P19" s="55"/>
      <c r="Q19" s="55"/>
    </row>
    <row r="20" ht="20.25" customHeight="1" spans="1:17">
      <c r="A20" s="42"/>
      <c r="B20" s="42" t="s">
        <v>520</v>
      </c>
      <c r="C20" s="42" t="str">
        <f>"A02021006"&amp;"  "&amp;"票据打印机"</f>
        <v>A02021006  票据打印机</v>
      </c>
      <c r="D20" s="56" t="s">
        <v>518</v>
      </c>
      <c r="E20" s="47">
        <v>1</v>
      </c>
      <c r="F20" s="55">
        <v>1850</v>
      </c>
      <c r="G20" s="55">
        <v>1850</v>
      </c>
      <c r="H20" s="51">
        <v>1850</v>
      </c>
      <c r="I20" s="51"/>
      <c r="J20" s="51"/>
      <c r="K20" s="51"/>
      <c r="L20" s="55"/>
      <c r="M20" s="55"/>
      <c r="N20" s="55"/>
      <c r="O20" s="55"/>
      <c r="P20" s="55"/>
      <c r="Q20" s="55"/>
    </row>
    <row r="21" ht="20.25" customHeight="1" spans="1:17">
      <c r="A21" s="42"/>
      <c r="B21" s="42" t="s">
        <v>519</v>
      </c>
      <c r="C21" s="42" t="str">
        <f t="shared" si="2"/>
        <v>A02010105  台式计算机</v>
      </c>
      <c r="D21" s="56" t="s">
        <v>518</v>
      </c>
      <c r="E21" s="47">
        <v>4</v>
      </c>
      <c r="F21" s="55">
        <v>24000</v>
      </c>
      <c r="G21" s="55">
        <v>24000</v>
      </c>
      <c r="H21" s="51">
        <v>24000</v>
      </c>
      <c r="I21" s="51"/>
      <c r="J21" s="51"/>
      <c r="K21" s="51"/>
      <c r="L21" s="55"/>
      <c r="M21" s="55"/>
      <c r="N21" s="55"/>
      <c r="O21" s="55"/>
      <c r="P21" s="55"/>
      <c r="Q21" s="55"/>
    </row>
    <row r="22" ht="20.25" customHeight="1" spans="1:17">
      <c r="A22" s="42"/>
      <c r="B22" s="42" t="s">
        <v>521</v>
      </c>
      <c r="C22" s="42" t="str">
        <f t="shared" si="1"/>
        <v>A05040101  复印纸</v>
      </c>
      <c r="D22" s="56" t="s">
        <v>516</v>
      </c>
      <c r="E22" s="47">
        <v>30</v>
      </c>
      <c r="F22" s="55">
        <v>5100</v>
      </c>
      <c r="G22" s="55">
        <v>5100</v>
      </c>
      <c r="H22" s="51">
        <v>5100</v>
      </c>
      <c r="I22" s="51"/>
      <c r="J22" s="51"/>
      <c r="K22" s="51"/>
      <c r="L22" s="55"/>
      <c r="M22" s="55"/>
      <c r="N22" s="55"/>
      <c r="O22" s="55"/>
      <c r="P22" s="55"/>
      <c r="Q22" s="55"/>
    </row>
    <row r="23" ht="20.25" customHeight="1" spans="1:17">
      <c r="A23" s="47" t="s">
        <v>31</v>
      </c>
      <c r="B23" s="47"/>
      <c r="C23" s="47"/>
      <c r="D23" s="56"/>
      <c r="E23" s="56"/>
      <c r="F23" s="55">
        <v>325810</v>
      </c>
      <c r="G23" s="55">
        <v>325810</v>
      </c>
      <c r="H23" s="55">
        <v>325810</v>
      </c>
      <c r="I23" s="55"/>
      <c r="J23" s="55"/>
      <c r="K23" s="55"/>
      <c r="L23" s="55"/>
      <c r="M23" s="55"/>
      <c r="N23" s="55"/>
      <c r="O23" s="55"/>
      <c r="P23" s="55"/>
      <c r="Q23" s="55"/>
    </row>
  </sheetData>
  <mergeCells count="17">
    <mergeCell ref="A1:M1"/>
    <mergeCell ref="A2:Q2"/>
    <mergeCell ref="A3:M3"/>
    <mergeCell ref="G4:Q4"/>
    <mergeCell ref="L5:Q5"/>
    <mergeCell ref="A23:E23"/>
    <mergeCell ref="A4:A6"/>
    <mergeCell ref="B4:B6"/>
    <mergeCell ref="C4:C6"/>
    <mergeCell ref="D4:D6"/>
    <mergeCell ref="E4:E6"/>
    <mergeCell ref="F4:F6"/>
    <mergeCell ref="G5:G6"/>
    <mergeCell ref="H5:H6"/>
    <mergeCell ref="I5:I6"/>
    <mergeCell ref="J5:J6"/>
    <mergeCell ref="K5:K6"/>
  </mergeCells>
  <pageMargins left="0.357638888888889" right="0.357638888888889" top="0.409027777777778" bottom="0.409027777777778" header="0.5" footer="0.5"/>
  <pageSetup paperSize="9" pageOrder="overThenDown"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pane ySplit="1" topLeftCell="A2" activePane="bottomLeft" state="frozen"/>
      <selection/>
      <selection pane="bottomLeft" activeCell="O6" sqref="O6"/>
    </sheetView>
  </sheetViews>
  <sheetFormatPr defaultColWidth="8.85" defaultRowHeight="15" customHeight="1"/>
  <cols>
    <col min="1" max="14" width="9.875" style="12" customWidth="1"/>
    <col min="15" max="16384" width="8.85" style="12"/>
  </cols>
  <sheetData>
    <row r="1" customHeight="1" spans="1:14">
      <c r="A1" s="43"/>
      <c r="B1" s="43"/>
      <c r="C1" s="43"/>
      <c r="D1" s="43"/>
      <c r="E1" s="43"/>
      <c r="F1" s="43"/>
      <c r="G1" s="43"/>
      <c r="H1" s="43"/>
      <c r="I1" s="43"/>
      <c r="J1" s="43"/>
      <c r="K1" s="43"/>
      <c r="L1" s="43"/>
      <c r="M1" s="43"/>
      <c r="N1" s="43" t="s">
        <v>522</v>
      </c>
    </row>
    <row r="2" ht="45" customHeight="1" spans="1:14">
      <c r="A2" s="48" t="s">
        <v>523</v>
      </c>
      <c r="B2" s="48"/>
      <c r="C2" s="48"/>
      <c r="D2" s="48"/>
      <c r="E2" s="48"/>
      <c r="F2" s="48"/>
      <c r="G2" s="48"/>
      <c r="H2" s="48"/>
      <c r="I2" s="48"/>
      <c r="J2" s="48"/>
      <c r="K2" s="48"/>
      <c r="L2" s="48"/>
      <c r="M2" s="48"/>
      <c r="N2" s="48"/>
    </row>
    <row r="3" ht="20.25" customHeight="1" spans="1:14">
      <c r="A3" s="37" t="str">
        <f>"单位名称："&amp;"元江哈尼族彝族傣族自治县林业和草原局"</f>
        <v>单位名称：元江哈尼族彝族傣族自治县林业和草原局</v>
      </c>
      <c r="B3" s="37"/>
      <c r="C3" s="37"/>
      <c r="D3" s="37"/>
      <c r="E3" s="37"/>
      <c r="F3" s="37"/>
      <c r="G3" s="37"/>
      <c r="H3" s="37"/>
      <c r="I3" s="43"/>
      <c r="J3" s="43"/>
      <c r="K3" s="43"/>
      <c r="L3" s="43"/>
      <c r="M3" s="43"/>
      <c r="N3" s="43" t="s">
        <v>28</v>
      </c>
    </row>
    <row r="4" ht="26" customHeight="1" spans="1:14">
      <c r="A4" s="49" t="s">
        <v>499</v>
      </c>
      <c r="B4" s="49" t="s">
        <v>524</v>
      </c>
      <c r="C4" s="49" t="s">
        <v>525</v>
      </c>
      <c r="D4" s="49" t="s">
        <v>158</v>
      </c>
      <c r="E4" s="49"/>
      <c r="F4" s="49"/>
      <c r="G4" s="49"/>
      <c r="H4" s="49"/>
      <c r="I4" s="49"/>
      <c r="J4" s="49"/>
      <c r="K4" s="49"/>
      <c r="L4" s="49"/>
      <c r="M4" s="49"/>
      <c r="N4" s="49"/>
    </row>
    <row r="5" ht="26" customHeight="1" spans="1:14">
      <c r="A5" s="49" t="s">
        <v>504</v>
      </c>
      <c r="B5" s="49"/>
      <c r="C5" s="49" t="s">
        <v>526</v>
      </c>
      <c r="D5" s="49" t="s">
        <v>31</v>
      </c>
      <c r="E5" s="49" t="s">
        <v>34</v>
      </c>
      <c r="F5" s="49" t="s">
        <v>505</v>
      </c>
      <c r="G5" s="49" t="s">
        <v>506</v>
      </c>
      <c r="H5" s="49" t="s">
        <v>37</v>
      </c>
      <c r="I5" s="49" t="s">
        <v>507</v>
      </c>
      <c r="J5" s="49"/>
      <c r="K5" s="49"/>
      <c r="L5" s="49"/>
      <c r="M5" s="49"/>
      <c r="N5" s="49"/>
    </row>
    <row r="6" ht="26" customHeight="1" spans="1:14">
      <c r="A6" s="49"/>
      <c r="B6" s="49"/>
      <c r="C6" s="49"/>
      <c r="D6" s="49"/>
      <c r="E6" s="49" t="s">
        <v>33</v>
      </c>
      <c r="F6" s="49"/>
      <c r="G6" s="49"/>
      <c r="H6" s="49"/>
      <c r="I6" s="49" t="s">
        <v>33</v>
      </c>
      <c r="J6" s="49" t="s">
        <v>40</v>
      </c>
      <c r="K6" s="49" t="s">
        <v>41</v>
      </c>
      <c r="L6" s="52" t="s">
        <v>42</v>
      </c>
      <c r="M6" s="52" t="s">
        <v>43</v>
      </c>
      <c r="N6" s="52" t="s">
        <v>44</v>
      </c>
    </row>
    <row r="7" ht="26" customHeight="1" spans="1:14">
      <c r="A7" s="50">
        <v>1</v>
      </c>
      <c r="B7" s="50">
        <v>2</v>
      </c>
      <c r="C7" s="50">
        <v>3</v>
      </c>
      <c r="D7" s="50">
        <v>4</v>
      </c>
      <c r="E7" s="50">
        <v>5</v>
      </c>
      <c r="F7" s="50">
        <v>6</v>
      </c>
      <c r="G7" s="50">
        <v>7</v>
      </c>
      <c r="H7" s="50">
        <v>8</v>
      </c>
      <c r="I7" s="50">
        <v>9</v>
      </c>
      <c r="J7" s="50">
        <v>10</v>
      </c>
      <c r="K7" s="50">
        <v>11</v>
      </c>
      <c r="L7" s="50">
        <v>12</v>
      </c>
      <c r="M7" s="50">
        <v>13</v>
      </c>
      <c r="N7" s="50">
        <v>14</v>
      </c>
    </row>
    <row r="8" ht="26" customHeight="1" spans="1:14">
      <c r="A8" s="46"/>
      <c r="B8" s="46"/>
      <c r="C8" s="46"/>
      <c r="D8" s="51"/>
      <c r="E8" s="51"/>
      <c r="F8" s="51"/>
      <c r="G8" s="51"/>
      <c r="H8" s="51"/>
      <c r="I8" s="51"/>
      <c r="J8" s="51"/>
      <c r="K8" s="51"/>
      <c r="L8" s="51"/>
      <c r="M8" s="51"/>
      <c r="N8" s="51"/>
    </row>
    <row r="9" ht="26" customHeight="1" spans="1:14">
      <c r="A9" s="46"/>
      <c r="B9" s="46"/>
      <c r="C9" s="46"/>
      <c r="D9" s="51"/>
      <c r="E9" s="51"/>
      <c r="F9" s="51"/>
      <c r="G9" s="51"/>
      <c r="H9" s="51"/>
      <c r="I9" s="51"/>
      <c r="J9" s="51"/>
      <c r="K9" s="51"/>
      <c r="L9" s="51"/>
      <c r="M9" s="51"/>
      <c r="N9" s="51"/>
    </row>
    <row r="10" ht="26" customHeight="1" spans="1:14">
      <c r="A10" s="47" t="s">
        <v>31</v>
      </c>
      <c r="B10" s="47"/>
      <c r="C10" s="47"/>
      <c r="D10" s="51"/>
      <c r="E10" s="51"/>
      <c r="F10" s="51"/>
      <c r="G10" s="51"/>
      <c r="H10" s="51"/>
      <c r="I10" s="51"/>
      <c r="J10" s="51"/>
      <c r="K10" s="51"/>
      <c r="L10" s="51"/>
      <c r="M10" s="51"/>
      <c r="N10" s="51"/>
    </row>
    <row r="11" ht="25" customHeight="1" spans="1:1">
      <c r="A11" s="12" t="s">
        <v>527</v>
      </c>
    </row>
  </sheetData>
  <mergeCells count="14">
    <mergeCell ref="A1:I1"/>
    <mergeCell ref="A2:N2"/>
    <mergeCell ref="A3:H3"/>
    <mergeCell ref="D4:N4"/>
    <mergeCell ref="I5:N5"/>
    <mergeCell ref="A10:C10"/>
    <mergeCell ref="A4:A6"/>
    <mergeCell ref="B4:B6"/>
    <mergeCell ref="C4:C6"/>
    <mergeCell ref="D5:D6"/>
    <mergeCell ref="E5:E6"/>
    <mergeCell ref="F5:F6"/>
    <mergeCell ref="G5:G6"/>
    <mergeCell ref="H5:H6"/>
  </mergeCells>
  <pageMargins left="0.357638888888889" right="0.357638888888889" top="1" bottom="1" header="0.5" footer="0.5"/>
  <pageSetup paperSize="9" pageOrder="overThenDown"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9"/>
  <sheetViews>
    <sheetView showZeros="0" workbookViewId="0">
      <pane ySplit="1" topLeftCell="A2" activePane="bottomLeft" state="frozen"/>
      <selection/>
      <selection pane="bottomLeft" activeCell="H13" sqref="H13"/>
    </sheetView>
  </sheetViews>
  <sheetFormatPr defaultColWidth="8.85" defaultRowHeight="20" customHeight="1"/>
  <cols>
    <col min="1" max="1" width="13" style="12" customWidth="1"/>
    <col min="2" max="2" width="9.125" style="12" customWidth="1"/>
    <col min="3" max="3" width="18.625" style="12" customWidth="1"/>
    <col min="4" max="4" width="9.625" style="12" customWidth="1"/>
    <col min="5" max="13" width="8.375" style="12" customWidth="1"/>
    <col min="14" max="14" width="9.5" style="12" customWidth="1"/>
    <col min="15" max="16384" width="8.85" style="12"/>
  </cols>
  <sheetData>
    <row r="1" customHeight="1" spans="1:14">
      <c r="A1" s="37"/>
      <c r="B1" s="37"/>
      <c r="C1" s="37"/>
      <c r="D1" s="37"/>
      <c r="E1" s="37"/>
      <c r="F1" s="37"/>
      <c r="G1" s="37"/>
      <c r="H1" s="37"/>
      <c r="I1" s="37"/>
      <c r="J1" s="37"/>
      <c r="K1" s="37"/>
      <c r="L1" s="37"/>
      <c r="M1" s="37"/>
      <c r="N1" s="43" t="s">
        <v>528</v>
      </c>
    </row>
    <row r="2" ht="40" customHeight="1" spans="1:14">
      <c r="A2" s="38" t="s">
        <v>529</v>
      </c>
      <c r="B2" s="38"/>
      <c r="C2" s="38"/>
      <c r="D2" s="38"/>
      <c r="E2" s="38"/>
      <c r="F2" s="38"/>
      <c r="G2" s="38"/>
      <c r="H2" s="38"/>
      <c r="I2" s="38"/>
      <c r="J2" s="38"/>
      <c r="K2" s="38"/>
      <c r="L2" s="38"/>
      <c r="M2" s="38"/>
      <c r="N2" s="38"/>
    </row>
    <row r="3" customHeight="1" spans="1:14">
      <c r="A3" s="37" t="str">
        <f>"单位名称："&amp;"元江哈尼族彝族傣族自治县林业和草原局"</f>
        <v>单位名称：元江哈尼族彝族傣族自治县林业和草原局</v>
      </c>
      <c r="B3" s="37"/>
      <c r="C3" s="37"/>
      <c r="D3" s="37"/>
      <c r="E3" s="37"/>
      <c r="F3" s="37"/>
      <c r="G3" s="37"/>
      <c r="H3" s="37"/>
      <c r="I3" s="37"/>
      <c r="J3" s="37"/>
      <c r="K3" s="37"/>
      <c r="L3" s="37"/>
      <c r="M3" s="37"/>
      <c r="N3" s="43" t="s">
        <v>28</v>
      </c>
    </row>
    <row r="4" customHeight="1" spans="1:14">
      <c r="A4" s="44" t="s">
        <v>530</v>
      </c>
      <c r="B4" s="44" t="s">
        <v>158</v>
      </c>
      <c r="C4" s="44"/>
      <c r="D4" s="44"/>
      <c r="E4" s="44" t="s">
        <v>531</v>
      </c>
      <c r="F4" s="44"/>
      <c r="G4" s="44"/>
      <c r="H4" s="44"/>
      <c r="I4" s="44"/>
      <c r="J4" s="44"/>
      <c r="K4" s="44"/>
      <c r="L4" s="44"/>
      <c r="M4" s="44"/>
      <c r="N4" s="44"/>
    </row>
    <row r="5" ht="34" customHeight="1" spans="1:14">
      <c r="A5" s="44"/>
      <c r="B5" s="44" t="s">
        <v>31</v>
      </c>
      <c r="C5" s="44" t="s">
        <v>34</v>
      </c>
      <c r="D5" s="44" t="s">
        <v>505</v>
      </c>
      <c r="E5" s="45" t="s">
        <v>532</v>
      </c>
      <c r="F5" s="45" t="s">
        <v>533</v>
      </c>
      <c r="G5" s="45" t="s">
        <v>534</v>
      </c>
      <c r="H5" s="45" t="s">
        <v>535</v>
      </c>
      <c r="I5" s="45" t="s">
        <v>536</v>
      </c>
      <c r="J5" s="45" t="s">
        <v>537</v>
      </c>
      <c r="K5" s="45" t="s">
        <v>538</v>
      </c>
      <c r="L5" s="45" t="s">
        <v>539</v>
      </c>
      <c r="M5" s="45" t="s">
        <v>540</v>
      </c>
      <c r="N5" s="45" t="s">
        <v>541</v>
      </c>
    </row>
    <row r="6" ht="34" customHeight="1" spans="1:14">
      <c r="A6" s="44" t="s">
        <v>45</v>
      </c>
      <c r="B6" s="44" t="s">
        <v>46</v>
      </c>
      <c r="C6" s="44" t="s">
        <v>47</v>
      </c>
      <c r="D6" s="44" t="s">
        <v>48</v>
      </c>
      <c r="E6" s="44" t="s">
        <v>49</v>
      </c>
      <c r="F6" s="44" t="s">
        <v>50</v>
      </c>
      <c r="G6" s="44" t="s">
        <v>51</v>
      </c>
      <c r="H6" s="44" t="s">
        <v>52</v>
      </c>
      <c r="I6" s="44" t="s">
        <v>53</v>
      </c>
      <c r="J6" s="44" t="s">
        <v>70</v>
      </c>
      <c r="K6" s="44" t="s">
        <v>441</v>
      </c>
      <c r="L6" s="44" t="s">
        <v>542</v>
      </c>
      <c r="M6" s="44" t="s">
        <v>543</v>
      </c>
      <c r="N6" s="44" t="s">
        <v>325</v>
      </c>
    </row>
    <row r="7" ht="34" customHeight="1" spans="1:14">
      <c r="A7" s="46"/>
      <c r="B7" s="46"/>
      <c r="C7" s="46"/>
      <c r="D7" s="46"/>
      <c r="E7" s="46"/>
      <c r="F7" s="46"/>
      <c r="G7" s="46"/>
      <c r="H7" s="46"/>
      <c r="I7" s="46"/>
      <c r="J7" s="46"/>
      <c r="K7" s="46"/>
      <c r="L7" s="46"/>
      <c r="M7" s="46"/>
      <c r="N7" s="46"/>
    </row>
    <row r="8" ht="34" customHeight="1" spans="1:14">
      <c r="A8" s="47" t="s">
        <v>31</v>
      </c>
      <c r="B8" s="46"/>
      <c r="C8" s="46"/>
      <c r="D8" s="46"/>
      <c r="E8" s="46"/>
      <c r="F8" s="46"/>
      <c r="G8" s="46"/>
      <c r="H8" s="46"/>
      <c r="I8" s="46"/>
      <c r="J8" s="46"/>
      <c r="K8" s="46"/>
      <c r="L8" s="46"/>
      <c r="M8" s="46"/>
      <c r="N8" s="46"/>
    </row>
    <row r="9" customHeight="1" spans="1:1">
      <c r="A9" s="12" t="s">
        <v>544</v>
      </c>
    </row>
  </sheetData>
  <mergeCells count="5">
    <mergeCell ref="A2:N2"/>
    <mergeCell ref="A3:C3"/>
    <mergeCell ref="B4:D4"/>
    <mergeCell ref="E4:N4"/>
    <mergeCell ref="A4:A5"/>
  </mergeCells>
  <pageMargins left="0.554861111111111" right="0.554861111111111" top="1" bottom="1" header="0.5" footer="0.5"/>
  <pageSetup paperSize="9" pageOrder="overThenDown"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pane ySplit="1" topLeftCell="A2" activePane="bottomLeft" state="frozen"/>
      <selection/>
      <selection pane="bottomLeft" activeCell="E14" sqref="E14"/>
    </sheetView>
  </sheetViews>
  <sheetFormatPr defaultColWidth="8.85" defaultRowHeight="15" customHeight="1" outlineLevelRow="7"/>
  <cols>
    <col min="1" max="2" width="17" customWidth="1"/>
    <col min="3" max="10" width="12.25" customWidth="1"/>
  </cols>
  <sheetData>
    <row r="1" s="12" customFormat="1" ht="18.75" customHeight="1" spans="1:10">
      <c r="A1" s="37"/>
      <c r="B1" s="37"/>
      <c r="C1" s="37"/>
      <c r="D1" s="37"/>
      <c r="E1" s="37"/>
      <c r="F1" s="37"/>
      <c r="G1" s="37"/>
      <c r="H1" s="37"/>
      <c r="I1" s="37"/>
      <c r="J1" s="43" t="s">
        <v>545</v>
      </c>
    </row>
    <row r="2" ht="52.05" customHeight="1" spans="1:10">
      <c r="A2" s="38" t="s">
        <v>546</v>
      </c>
      <c r="B2" s="39"/>
      <c r="C2" s="39"/>
      <c r="D2" s="39"/>
      <c r="E2" s="39"/>
      <c r="F2" s="39"/>
      <c r="G2" s="39"/>
      <c r="H2" s="39"/>
      <c r="I2" s="39"/>
      <c r="J2" s="39"/>
    </row>
    <row r="3" ht="28" customHeight="1" spans="1:10">
      <c r="A3" s="20" t="str">
        <f>"单位名称："&amp;"元江哈尼族彝族傣族自治县林业和草原局"</f>
        <v>单位名称：元江哈尼族彝族傣族自治县林业和草原局</v>
      </c>
      <c r="B3" s="20"/>
      <c r="C3" s="20"/>
      <c r="D3" s="40"/>
      <c r="E3" s="40"/>
      <c r="F3" s="40"/>
      <c r="G3" s="40"/>
      <c r="H3" s="40"/>
      <c r="I3" s="40"/>
      <c r="J3" s="40"/>
    </row>
    <row r="4" ht="27.15" customHeight="1" spans="1:10">
      <c r="A4" s="41" t="s">
        <v>285</v>
      </c>
      <c r="B4" s="41" t="s">
        <v>286</v>
      </c>
      <c r="C4" s="41" t="s">
        <v>287</v>
      </c>
      <c r="D4" s="41" t="s">
        <v>288</v>
      </c>
      <c r="E4" s="41" t="s">
        <v>289</v>
      </c>
      <c r="F4" s="41" t="s">
        <v>290</v>
      </c>
      <c r="G4" s="41" t="s">
        <v>291</v>
      </c>
      <c r="H4" s="41" t="s">
        <v>292</v>
      </c>
      <c r="I4" s="41" t="s">
        <v>293</v>
      </c>
      <c r="J4" s="41" t="s">
        <v>294</v>
      </c>
    </row>
    <row r="5" ht="18.75" customHeight="1" spans="1:10">
      <c r="A5" s="41" t="s">
        <v>45</v>
      </c>
      <c r="B5" s="41" t="s">
        <v>46</v>
      </c>
      <c r="C5" s="41" t="s">
        <v>47</v>
      </c>
      <c r="D5" s="41" t="s">
        <v>48</v>
      </c>
      <c r="E5" s="41" t="s">
        <v>49</v>
      </c>
      <c r="F5" s="41" t="s">
        <v>50</v>
      </c>
      <c r="G5" s="41" t="s">
        <v>51</v>
      </c>
      <c r="H5" s="41" t="s">
        <v>52</v>
      </c>
      <c r="I5" s="41" t="s">
        <v>53</v>
      </c>
      <c r="J5" s="41" t="s">
        <v>70</v>
      </c>
    </row>
    <row r="6" ht="18.75" customHeight="1" spans="1:10">
      <c r="A6" s="42"/>
      <c r="B6" s="42"/>
      <c r="C6" s="42"/>
      <c r="D6" s="42"/>
      <c r="E6" s="42"/>
      <c r="F6" s="42"/>
      <c r="G6" s="42"/>
      <c r="H6" s="42"/>
      <c r="I6" s="42"/>
      <c r="J6" s="42"/>
    </row>
    <row r="7" ht="18.75" customHeight="1" spans="1:10">
      <c r="A7" s="42"/>
      <c r="B7" s="42"/>
      <c r="C7" s="42"/>
      <c r="D7" s="42"/>
      <c r="E7" s="42"/>
      <c r="F7" s="42"/>
      <c r="G7" s="42"/>
      <c r="H7" s="42"/>
      <c r="I7" s="42"/>
      <c r="J7" s="42"/>
    </row>
    <row r="8" s="12" customFormat="1" ht="35" customHeight="1" spans="1:1">
      <c r="A8" s="12" t="s">
        <v>547</v>
      </c>
    </row>
  </sheetData>
  <mergeCells count="2">
    <mergeCell ref="A2:J2"/>
    <mergeCell ref="A3:C3"/>
  </mergeCells>
  <pageMargins left="0.554861111111111" right="0.554861111111111" top="1" bottom="1" header="0.5" footer="0.5"/>
  <pageSetup paperSize="9" pageOrder="overThenDown"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2"/>
  <sheetViews>
    <sheetView showZeros="0" tabSelected="1" workbookViewId="0">
      <pane ySplit="1" topLeftCell="A2" activePane="bottomLeft" state="frozen"/>
      <selection/>
      <selection pane="bottomLeft" activeCell="K6" sqref="K5:K6"/>
    </sheetView>
  </sheetViews>
  <sheetFormatPr defaultColWidth="8.85" defaultRowHeight="15" customHeight="1" outlineLevelCol="7"/>
  <cols>
    <col min="1" max="1" width="37.125" customWidth="1"/>
    <col min="2" max="2" width="11.75" customWidth="1"/>
    <col min="3" max="3" width="23.125" customWidth="1"/>
    <col min="4" max="4" width="14.125" customWidth="1"/>
    <col min="5" max="5" width="8.625" customWidth="1"/>
    <col min="6" max="8" width="12.25" customWidth="1"/>
  </cols>
  <sheetData>
    <row r="1" customHeight="1" spans="1:8">
      <c r="A1" s="19"/>
      <c r="B1" s="19"/>
      <c r="C1" s="19"/>
      <c r="D1" s="19"/>
      <c r="E1" s="19"/>
      <c r="F1" s="19"/>
      <c r="G1" s="19"/>
      <c r="H1" s="19"/>
    </row>
    <row r="2" ht="18.75" customHeight="1" spans="1:8">
      <c r="A2" s="20"/>
      <c r="B2" s="20"/>
      <c r="C2" s="20"/>
      <c r="D2" s="20"/>
      <c r="E2" s="20"/>
      <c r="F2" s="20"/>
      <c r="G2" s="20"/>
      <c r="H2" s="21" t="s">
        <v>548</v>
      </c>
    </row>
    <row r="3" ht="41.4" customHeight="1" spans="1:8">
      <c r="A3" s="22" t="s">
        <v>549</v>
      </c>
      <c r="B3" s="22"/>
      <c r="C3" s="22"/>
      <c r="D3" s="22"/>
      <c r="E3" s="22"/>
      <c r="F3" s="22"/>
      <c r="G3" s="22"/>
      <c r="H3" s="22"/>
    </row>
    <row r="4" ht="18.75" customHeight="1" spans="1:8">
      <c r="A4" s="23" t="str">
        <f>"单位名称："&amp;"元江哈尼族彝族傣族自治县林业和草原局"</f>
        <v>单位名称：元江哈尼族彝族傣族自治县林业和草原局</v>
      </c>
      <c r="B4" s="23"/>
      <c r="C4" s="23"/>
      <c r="D4" s="23"/>
      <c r="E4" s="23"/>
      <c r="F4" s="23"/>
      <c r="G4" s="23"/>
      <c r="H4" s="23"/>
    </row>
    <row r="5" ht="18.75" customHeight="1" spans="1:8">
      <c r="A5" s="24" t="s">
        <v>151</v>
      </c>
      <c r="B5" s="24" t="s">
        <v>550</v>
      </c>
      <c r="C5" s="24" t="s">
        <v>551</v>
      </c>
      <c r="D5" s="24" t="s">
        <v>552</v>
      </c>
      <c r="E5" s="24" t="s">
        <v>502</v>
      </c>
      <c r="F5" s="24" t="s">
        <v>553</v>
      </c>
      <c r="G5" s="24"/>
      <c r="H5" s="24"/>
    </row>
    <row r="6" ht="18.75" customHeight="1" spans="1:8">
      <c r="A6" s="24"/>
      <c r="B6" s="24"/>
      <c r="C6" s="24"/>
      <c r="D6" s="24"/>
      <c r="E6" s="24"/>
      <c r="F6" s="24" t="s">
        <v>463</v>
      </c>
      <c r="G6" s="24" t="s">
        <v>554</v>
      </c>
      <c r="H6" s="24" t="s">
        <v>555</v>
      </c>
    </row>
    <row r="7" ht="22" customHeight="1" spans="1:8">
      <c r="A7" s="24" t="s">
        <v>45</v>
      </c>
      <c r="B7" s="24" t="s">
        <v>46</v>
      </c>
      <c r="C7" s="24" t="s">
        <v>47</v>
      </c>
      <c r="D7" s="24" t="s">
        <v>48</v>
      </c>
      <c r="E7" s="24" t="s">
        <v>49</v>
      </c>
      <c r="F7" s="24" t="s">
        <v>50</v>
      </c>
      <c r="G7" s="24" t="s">
        <v>51</v>
      </c>
      <c r="H7" s="24" t="s">
        <v>52</v>
      </c>
    </row>
    <row r="8" ht="22" customHeight="1" spans="1:8">
      <c r="A8" s="25" t="s">
        <v>55</v>
      </c>
      <c r="B8" s="26" t="s">
        <v>556</v>
      </c>
      <c r="C8" s="27" t="str">
        <f>"A02020400"&amp;"  "&amp;"多功能一体机"</f>
        <v>A02020400  多功能一体机</v>
      </c>
      <c r="D8" s="27" t="s">
        <v>557</v>
      </c>
      <c r="E8" s="28" t="s">
        <v>518</v>
      </c>
      <c r="F8" s="28" t="s">
        <v>45</v>
      </c>
      <c r="G8" s="29">
        <v>20000</v>
      </c>
      <c r="H8" s="29">
        <v>20000</v>
      </c>
    </row>
    <row r="9" ht="22" customHeight="1" spans="1:8">
      <c r="A9" s="30" t="s">
        <v>55</v>
      </c>
      <c r="B9" s="26" t="s">
        <v>556</v>
      </c>
      <c r="C9" s="27" t="str">
        <f>"A02021003"&amp;"  "&amp;"A4黑白打印机"</f>
        <v>A02021003  A4黑白打印机</v>
      </c>
      <c r="D9" s="27" t="s">
        <v>558</v>
      </c>
      <c r="E9" s="28" t="s">
        <v>518</v>
      </c>
      <c r="F9" s="28" t="s">
        <v>45</v>
      </c>
      <c r="G9" s="31">
        <v>1500</v>
      </c>
      <c r="H9" s="32">
        <v>1500</v>
      </c>
    </row>
    <row r="10" ht="22" customHeight="1" spans="1:8">
      <c r="A10" s="30" t="s">
        <v>55</v>
      </c>
      <c r="B10" s="26" t="s">
        <v>556</v>
      </c>
      <c r="C10" s="27" t="str">
        <f>"A02010105"&amp;"  "&amp;"台式计算机"</f>
        <v>A02010105  台式计算机</v>
      </c>
      <c r="D10" s="27" t="s">
        <v>559</v>
      </c>
      <c r="E10" s="28" t="s">
        <v>518</v>
      </c>
      <c r="F10" s="28" t="s">
        <v>52</v>
      </c>
      <c r="G10" s="29">
        <v>6000</v>
      </c>
      <c r="H10" s="29">
        <v>48000</v>
      </c>
    </row>
    <row r="11" ht="22" customHeight="1" spans="1:8">
      <c r="A11" s="26" t="s">
        <v>55</v>
      </c>
      <c r="B11" s="26" t="s">
        <v>556</v>
      </c>
      <c r="C11" s="27" t="str">
        <f>"A02021006"&amp;"  "&amp;"票据打印机"</f>
        <v>A02021006  票据打印机</v>
      </c>
      <c r="D11" s="27" t="s">
        <v>520</v>
      </c>
      <c r="E11" s="28" t="s">
        <v>518</v>
      </c>
      <c r="F11" s="28" t="s">
        <v>45</v>
      </c>
      <c r="G11" s="29">
        <v>1850</v>
      </c>
      <c r="H11" s="29">
        <v>1850</v>
      </c>
    </row>
    <row r="12" ht="22" customHeight="1" spans="1:8">
      <c r="A12" s="33" t="s">
        <v>31</v>
      </c>
      <c r="B12" s="34"/>
      <c r="C12" s="34"/>
      <c r="D12" s="34"/>
      <c r="E12" s="34"/>
      <c r="F12" s="33">
        <v>11</v>
      </c>
      <c r="G12" s="35"/>
      <c r="H12" s="36">
        <v>71350</v>
      </c>
    </row>
  </sheetData>
  <mergeCells count="8">
    <mergeCell ref="A3:H3"/>
    <mergeCell ref="A4:C4"/>
    <mergeCell ref="F5:H5"/>
    <mergeCell ref="A5:A6"/>
    <mergeCell ref="B5:B6"/>
    <mergeCell ref="C5:C6"/>
    <mergeCell ref="D5:D6"/>
    <mergeCell ref="E5:E6"/>
  </mergeCells>
  <pageMargins left="0.75" right="0.75" top="1" bottom="1" header="0.5" footer="0.5"/>
  <pageSetup paperSize="9"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pane ySplit="1" topLeftCell="A2" activePane="bottomLeft" state="frozen"/>
      <selection/>
      <selection pane="bottomLeft" activeCell="J12" sqref="J12"/>
    </sheetView>
  </sheetViews>
  <sheetFormatPr defaultColWidth="8.85" defaultRowHeight="15" customHeight="1"/>
  <cols>
    <col min="1" max="11" width="11.875" customWidth="1"/>
  </cols>
  <sheetData>
    <row r="1" ht="18.75" customHeight="1" spans="1:11">
      <c r="A1" s="1"/>
      <c r="B1" s="1"/>
      <c r="C1" s="1"/>
      <c r="D1" s="1"/>
      <c r="E1" s="1"/>
      <c r="F1" s="1"/>
      <c r="G1" s="1"/>
      <c r="H1" s="2"/>
      <c r="I1" s="2"/>
      <c r="J1" s="2"/>
      <c r="K1" s="2" t="s">
        <v>560</v>
      </c>
    </row>
    <row r="2" ht="45" customHeight="1" spans="1:11">
      <c r="A2" s="3" t="s">
        <v>561</v>
      </c>
      <c r="B2" s="3"/>
      <c r="C2" s="3"/>
      <c r="D2" s="3"/>
      <c r="E2" s="3"/>
      <c r="F2" s="3"/>
      <c r="G2" s="3"/>
      <c r="H2" s="3"/>
      <c r="I2" s="3"/>
      <c r="J2" s="3"/>
      <c r="K2" s="3"/>
    </row>
    <row r="3" ht="18.75" customHeight="1" spans="1:11">
      <c r="A3" s="4" t="str">
        <f>"单位名称："&amp;"元江哈尼族彝族傣族自治县林业和草原局"</f>
        <v>单位名称：元江哈尼族彝族傣族自治县林业和草原局</v>
      </c>
      <c r="B3" s="4"/>
      <c r="C3" s="4"/>
      <c r="D3" s="4"/>
      <c r="E3" s="4"/>
      <c r="F3" s="4"/>
      <c r="G3" s="4"/>
      <c r="H3" s="5"/>
      <c r="I3" s="5"/>
      <c r="J3" s="5"/>
      <c r="K3" s="5" t="s">
        <v>28</v>
      </c>
    </row>
    <row r="4" ht="18.75" customHeight="1" spans="1:11">
      <c r="A4" s="13" t="s">
        <v>237</v>
      </c>
      <c r="B4" s="13" t="s">
        <v>153</v>
      </c>
      <c r="C4" s="13" t="s">
        <v>238</v>
      </c>
      <c r="D4" s="13" t="s">
        <v>154</v>
      </c>
      <c r="E4" s="13" t="s">
        <v>155</v>
      </c>
      <c r="F4" s="13" t="s">
        <v>239</v>
      </c>
      <c r="G4" s="13" t="s">
        <v>157</v>
      </c>
      <c r="H4" s="13" t="s">
        <v>31</v>
      </c>
      <c r="I4" s="13" t="s">
        <v>562</v>
      </c>
      <c r="J4" s="13"/>
      <c r="K4" s="13"/>
    </row>
    <row r="5" ht="18.75" customHeight="1" spans="1:11">
      <c r="A5" s="13"/>
      <c r="B5" s="13"/>
      <c r="C5" s="13"/>
      <c r="D5" s="13"/>
      <c r="E5" s="13"/>
      <c r="F5" s="13"/>
      <c r="G5" s="13"/>
      <c r="H5" s="13"/>
      <c r="I5" s="13" t="s">
        <v>34</v>
      </c>
      <c r="J5" s="13" t="s">
        <v>35</v>
      </c>
      <c r="K5" s="13" t="s">
        <v>36</v>
      </c>
    </row>
    <row r="6" ht="22.65" customHeight="1" spans="1:11">
      <c r="A6" s="13"/>
      <c r="B6" s="13"/>
      <c r="C6" s="13"/>
      <c r="D6" s="13"/>
      <c r="E6" s="13"/>
      <c r="F6" s="13"/>
      <c r="G6" s="13"/>
      <c r="H6" s="13"/>
      <c r="I6" s="13"/>
      <c r="J6" s="13"/>
      <c r="K6" s="13"/>
    </row>
    <row r="7" ht="18.75" customHeight="1" spans="1:11">
      <c r="A7" s="14" t="s">
        <v>45</v>
      </c>
      <c r="B7" s="14">
        <v>2</v>
      </c>
      <c r="C7" s="14">
        <v>3</v>
      </c>
      <c r="D7" s="14">
        <v>4</v>
      </c>
      <c r="E7" s="14">
        <v>5</v>
      </c>
      <c r="F7" s="14">
        <v>6</v>
      </c>
      <c r="G7" s="14">
        <v>7</v>
      </c>
      <c r="H7" s="14">
        <v>8</v>
      </c>
      <c r="I7" s="14">
        <v>9</v>
      </c>
      <c r="J7" s="14">
        <v>10</v>
      </c>
      <c r="K7" s="14">
        <v>11</v>
      </c>
    </row>
    <row r="8" ht="20.25" customHeight="1" spans="1:11">
      <c r="A8" s="15"/>
      <c r="B8" s="16"/>
      <c r="C8" s="15"/>
      <c r="D8" s="15"/>
      <c r="E8" s="15"/>
      <c r="F8" s="15"/>
      <c r="G8" s="15"/>
      <c r="H8" s="17"/>
      <c r="I8" s="17"/>
      <c r="J8" s="17"/>
      <c r="K8" s="17"/>
    </row>
    <row r="9" ht="20.25" customHeight="1" spans="1:11">
      <c r="A9" s="15"/>
      <c r="B9" s="16"/>
      <c r="C9" s="15"/>
      <c r="D9" s="15"/>
      <c r="E9" s="15"/>
      <c r="F9" s="15"/>
      <c r="G9" s="15"/>
      <c r="H9" s="17"/>
      <c r="I9" s="17"/>
      <c r="J9" s="17"/>
      <c r="K9" s="17"/>
    </row>
    <row r="10" ht="20.25" customHeight="1" spans="1:11">
      <c r="A10" s="18" t="s">
        <v>31</v>
      </c>
      <c r="B10" s="18"/>
      <c r="C10" s="18"/>
      <c r="D10" s="18"/>
      <c r="E10" s="18"/>
      <c r="F10" s="18"/>
      <c r="G10" s="18"/>
      <c r="H10" s="17"/>
      <c r="I10" s="17"/>
      <c r="J10" s="17"/>
      <c r="K10" s="17"/>
    </row>
    <row r="11" s="12" customFormat="1" customHeight="1" spans="1:1">
      <c r="A11" s="12" t="s">
        <v>563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pageOrder="overThenDown"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1"/>
  <sheetViews>
    <sheetView showZeros="0" workbookViewId="0">
      <pane ySplit="1" topLeftCell="A2" activePane="bottomLeft" state="frozen"/>
      <selection/>
      <selection pane="bottomLeft" activeCell="C15" sqref="C15"/>
    </sheetView>
  </sheetViews>
  <sheetFormatPr defaultColWidth="8.85" defaultRowHeight="15" customHeight="1" outlineLevelCol="6"/>
  <cols>
    <col min="1" max="1" width="35.7083333333333" customWidth="1"/>
    <col min="2" max="2" width="16" customWidth="1"/>
    <col min="3" max="3" width="35.7083333333333" customWidth="1"/>
    <col min="4" max="4" width="9.25" customWidth="1"/>
    <col min="5" max="5" width="12.375" customWidth="1"/>
    <col min="6" max="6" width="10.375" customWidth="1"/>
    <col min="7" max="7" width="10.5" customWidth="1"/>
  </cols>
  <sheetData>
    <row r="1" ht="18.75" customHeight="1" spans="1:7">
      <c r="A1" s="1"/>
      <c r="B1" s="1"/>
      <c r="C1" s="1"/>
      <c r="D1" s="1"/>
      <c r="E1" s="2"/>
      <c r="F1" s="2"/>
      <c r="G1" s="2" t="s">
        <v>564</v>
      </c>
    </row>
    <row r="2" ht="40" customHeight="1" spans="1:7">
      <c r="A2" s="3" t="s">
        <v>565</v>
      </c>
      <c r="B2" s="3"/>
      <c r="C2" s="3"/>
      <c r="D2" s="3"/>
      <c r="E2" s="3"/>
      <c r="F2" s="3"/>
      <c r="G2" s="3"/>
    </row>
    <row r="3" ht="24.15" customHeight="1" spans="1:7">
      <c r="A3" s="4" t="str">
        <f>"单位名称："&amp;"元江哈尼族彝族傣族自治县林业和草原局"</f>
        <v>单位名称：元江哈尼族彝族傣族自治县林业和草原局</v>
      </c>
      <c r="B3" s="4"/>
      <c r="C3" s="4"/>
      <c r="D3" s="4"/>
      <c r="E3" s="5"/>
      <c r="F3" s="5"/>
      <c r="G3" s="5" t="s">
        <v>28</v>
      </c>
    </row>
    <row r="4" ht="18.75" customHeight="1" spans="1:7">
      <c r="A4" s="6" t="s">
        <v>238</v>
      </c>
      <c r="B4" s="6" t="s">
        <v>237</v>
      </c>
      <c r="C4" s="6" t="s">
        <v>153</v>
      </c>
      <c r="D4" s="6" t="s">
        <v>566</v>
      </c>
      <c r="E4" s="6" t="s">
        <v>34</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45</v>
      </c>
      <c r="B7" s="7">
        <v>2</v>
      </c>
      <c r="C7" s="7">
        <v>3</v>
      </c>
      <c r="D7" s="7">
        <v>4</v>
      </c>
      <c r="E7" s="7">
        <v>5</v>
      </c>
      <c r="F7" s="7">
        <v>6</v>
      </c>
      <c r="G7" s="7">
        <v>7</v>
      </c>
    </row>
    <row r="8" ht="20.25" customHeight="1" spans="1:7">
      <c r="A8" s="8" t="s">
        <v>55</v>
      </c>
      <c r="B8" s="8" t="s">
        <v>243</v>
      </c>
      <c r="C8" s="9" t="s">
        <v>242</v>
      </c>
      <c r="D8" s="8" t="s">
        <v>567</v>
      </c>
      <c r="E8" s="10">
        <v>250000</v>
      </c>
      <c r="F8" s="10"/>
      <c r="G8" s="10"/>
    </row>
    <row r="9" ht="20.25" customHeight="1" spans="1:7">
      <c r="A9" s="8" t="s">
        <v>55</v>
      </c>
      <c r="B9" s="8" t="s">
        <v>248</v>
      </c>
      <c r="C9" s="9" t="s">
        <v>247</v>
      </c>
      <c r="D9" s="8" t="s">
        <v>567</v>
      </c>
      <c r="E9" s="10">
        <v>53496</v>
      </c>
      <c r="F9" s="10"/>
      <c r="G9" s="10"/>
    </row>
    <row r="10" ht="20.25" customHeight="1" spans="1:7">
      <c r="A10" s="8" t="s">
        <v>55</v>
      </c>
      <c r="B10" s="8" t="s">
        <v>248</v>
      </c>
      <c r="C10" s="9" t="s">
        <v>250</v>
      </c>
      <c r="D10" s="8" t="s">
        <v>567</v>
      </c>
      <c r="E10" s="10">
        <v>207992.4</v>
      </c>
      <c r="F10" s="10"/>
      <c r="G10" s="10"/>
    </row>
    <row r="11" ht="20.25" customHeight="1" spans="1:7">
      <c r="A11" s="8" t="s">
        <v>55</v>
      </c>
      <c r="B11" s="8" t="s">
        <v>255</v>
      </c>
      <c r="C11" s="9" t="s">
        <v>254</v>
      </c>
      <c r="D11" s="8" t="s">
        <v>567</v>
      </c>
      <c r="E11" s="10">
        <v>3110000</v>
      </c>
      <c r="F11" s="10"/>
      <c r="G11" s="10"/>
    </row>
    <row r="12" ht="24" customHeight="1" spans="1:7">
      <c r="A12" s="8" t="s">
        <v>55</v>
      </c>
      <c r="B12" s="8" t="s">
        <v>243</v>
      </c>
      <c r="C12" s="9" t="s">
        <v>259</v>
      </c>
      <c r="D12" s="8" t="s">
        <v>567</v>
      </c>
      <c r="E12" s="10">
        <v>1105500</v>
      </c>
      <c r="F12" s="10"/>
      <c r="G12" s="10"/>
    </row>
    <row r="13" ht="20.25" customHeight="1" spans="1:7">
      <c r="A13" s="8" t="s">
        <v>55</v>
      </c>
      <c r="B13" s="8" t="s">
        <v>243</v>
      </c>
      <c r="C13" s="9" t="s">
        <v>263</v>
      </c>
      <c r="D13" s="8" t="s">
        <v>567</v>
      </c>
      <c r="E13" s="10">
        <v>1000000</v>
      </c>
      <c r="F13" s="10"/>
      <c r="G13" s="10"/>
    </row>
    <row r="14" ht="20.25" customHeight="1" spans="1:7">
      <c r="A14" s="8" t="s">
        <v>55</v>
      </c>
      <c r="B14" s="8" t="s">
        <v>255</v>
      </c>
      <c r="C14" s="9" t="s">
        <v>265</v>
      </c>
      <c r="D14" s="8" t="s">
        <v>567</v>
      </c>
      <c r="E14" s="10"/>
      <c r="F14" s="10"/>
      <c r="G14" s="10"/>
    </row>
    <row r="15" ht="20.25" customHeight="1" spans="1:7">
      <c r="A15" s="8" t="s">
        <v>55</v>
      </c>
      <c r="B15" s="8" t="s">
        <v>243</v>
      </c>
      <c r="C15" s="9" t="s">
        <v>267</v>
      </c>
      <c r="D15" s="8" t="s">
        <v>567</v>
      </c>
      <c r="E15" s="10">
        <v>500000</v>
      </c>
      <c r="F15" s="10"/>
      <c r="G15" s="10"/>
    </row>
    <row r="16" ht="20.25" customHeight="1" spans="1:7">
      <c r="A16" s="8" t="s">
        <v>55</v>
      </c>
      <c r="B16" s="8" t="s">
        <v>243</v>
      </c>
      <c r="C16" s="9" t="s">
        <v>269</v>
      </c>
      <c r="D16" s="8" t="s">
        <v>567</v>
      </c>
      <c r="E16" s="10">
        <v>124500</v>
      </c>
      <c r="F16" s="10"/>
      <c r="G16" s="10"/>
    </row>
    <row r="17" ht="20.25" customHeight="1" spans="1:7">
      <c r="A17" s="8" t="s">
        <v>55</v>
      </c>
      <c r="B17" s="8" t="s">
        <v>243</v>
      </c>
      <c r="C17" s="9" t="s">
        <v>271</v>
      </c>
      <c r="D17" s="8" t="s">
        <v>567</v>
      </c>
      <c r="E17" s="10">
        <v>297500</v>
      </c>
      <c r="F17" s="10"/>
      <c r="G17" s="10"/>
    </row>
    <row r="18" ht="20.25" customHeight="1" spans="1:7">
      <c r="A18" s="8" t="s">
        <v>55</v>
      </c>
      <c r="B18" s="8" t="s">
        <v>243</v>
      </c>
      <c r="C18" s="9" t="s">
        <v>275</v>
      </c>
      <c r="D18" s="8" t="s">
        <v>567</v>
      </c>
      <c r="E18" s="10">
        <v>1000000</v>
      </c>
      <c r="F18" s="10"/>
      <c r="G18" s="10"/>
    </row>
    <row r="19" ht="20.25" customHeight="1" spans="1:7">
      <c r="A19" s="8" t="s">
        <v>55</v>
      </c>
      <c r="B19" s="8" t="s">
        <v>255</v>
      </c>
      <c r="C19" s="9" t="s">
        <v>277</v>
      </c>
      <c r="D19" s="8" t="s">
        <v>567</v>
      </c>
      <c r="E19" s="10">
        <v>6505000</v>
      </c>
      <c r="F19" s="10"/>
      <c r="G19" s="10"/>
    </row>
    <row r="20" ht="20.25" customHeight="1" spans="1:7">
      <c r="A20" s="8" t="s">
        <v>55</v>
      </c>
      <c r="B20" s="8" t="s">
        <v>243</v>
      </c>
      <c r="C20" s="9" t="s">
        <v>279</v>
      </c>
      <c r="D20" s="8" t="s">
        <v>567</v>
      </c>
      <c r="E20" s="10">
        <v>1737818</v>
      </c>
      <c r="F20" s="10"/>
      <c r="G20" s="10"/>
    </row>
    <row r="21" ht="20.25" customHeight="1" spans="1:7">
      <c r="A21" s="11" t="s">
        <v>31</v>
      </c>
      <c r="B21" s="11"/>
      <c r="C21" s="11"/>
      <c r="D21" s="11"/>
      <c r="E21" s="10">
        <v>15891806.4</v>
      </c>
      <c r="F21" s="10"/>
      <c r="G21" s="10"/>
    </row>
  </sheetData>
  <mergeCells count="11">
    <mergeCell ref="A2:G2"/>
    <mergeCell ref="A3:D3"/>
    <mergeCell ref="E4:G4"/>
    <mergeCell ref="A21:D21"/>
    <mergeCell ref="A4:A6"/>
    <mergeCell ref="B4:B6"/>
    <mergeCell ref="C4:C6"/>
    <mergeCell ref="D4:D6"/>
    <mergeCell ref="E5:E6"/>
    <mergeCell ref="F5:F6"/>
    <mergeCell ref="G5:G6"/>
  </mergeCells>
  <pageMargins left="0.75" right="0.75" top="1" bottom="1" header="0.5" footer="0.5"/>
  <pageSetup paperSize="9"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topLeftCell="B1" workbookViewId="0">
      <pane ySplit="1" topLeftCell="A2" activePane="bottomLeft" state="frozen"/>
      <selection/>
      <selection pane="bottomLeft" activeCell="O17" sqref="O17"/>
    </sheetView>
  </sheetViews>
  <sheetFormatPr defaultColWidth="8.85" defaultRowHeight="15" customHeight="1"/>
  <cols>
    <col min="1" max="1" width="13.75" style="72" customWidth="1"/>
    <col min="2" max="2" width="29.9833333333333" style="72" customWidth="1"/>
    <col min="3" max="5" width="13" style="72" customWidth="1"/>
    <col min="6" max="13" width="9.125" style="72" customWidth="1"/>
    <col min="14" max="14" width="10.25" style="72" customWidth="1"/>
    <col min="15" max="15" width="7.125" style="72" customWidth="1"/>
    <col min="16" max="18" width="8.5" style="72" customWidth="1"/>
    <col min="19" max="19" width="9.125" style="72" customWidth="1"/>
    <col min="20" max="16384" width="8.85" style="72"/>
  </cols>
  <sheetData>
    <row r="1" ht="18.75" customHeight="1" spans="1:19">
      <c r="A1" s="73"/>
      <c r="B1" s="73"/>
      <c r="C1" s="73"/>
      <c r="D1" s="73"/>
      <c r="E1" s="73"/>
      <c r="F1" s="73"/>
      <c r="G1" s="73"/>
      <c r="H1" s="73"/>
      <c r="I1" s="63"/>
      <c r="J1" s="63"/>
      <c r="K1" s="63"/>
      <c r="L1" s="63"/>
      <c r="M1" s="63"/>
      <c r="N1" s="63"/>
      <c r="O1" s="63"/>
      <c r="P1" s="63"/>
      <c r="Q1" s="63"/>
      <c r="R1" s="63"/>
      <c r="S1" s="63" t="s">
        <v>26</v>
      </c>
    </row>
    <row r="2" ht="37.5" customHeight="1" spans="1:19">
      <c r="A2" s="74" t="s">
        <v>27</v>
      </c>
      <c r="B2" s="74"/>
      <c r="C2" s="74"/>
      <c r="D2" s="74"/>
      <c r="E2" s="74"/>
      <c r="F2" s="74"/>
      <c r="G2" s="74"/>
      <c r="H2" s="74"/>
      <c r="I2" s="74"/>
      <c r="J2" s="74"/>
      <c r="K2" s="74"/>
      <c r="L2" s="74"/>
      <c r="M2" s="74"/>
      <c r="N2" s="74"/>
      <c r="O2" s="74"/>
      <c r="P2" s="74"/>
      <c r="Q2" s="74"/>
      <c r="R2" s="74"/>
      <c r="S2" s="74"/>
    </row>
    <row r="3" ht="18.75" customHeight="1" spans="1:19">
      <c r="A3" s="61" t="str">
        <f>"单位名称："&amp;"元江哈尼族彝族傣族自治县林业和草原局"</f>
        <v>单位名称：元江哈尼族彝族傣族自治县林业和草原局</v>
      </c>
      <c r="B3" s="61"/>
      <c r="C3" s="61"/>
      <c r="D3" s="61"/>
      <c r="E3" s="78"/>
      <c r="F3" s="78"/>
      <c r="G3" s="78"/>
      <c r="H3" s="78"/>
      <c r="I3" s="79"/>
      <c r="J3" s="79"/>
      <c r="K3" s="79"/>
      <c r="L3" s="79"/>
      <c r="M3" s="79"/>
      <c r="N3" s="79"/>
      <c r="O3" s="79"/>
      <c r="P3" s="79"/>
      <c r="Q3" s="79"/>
      <c r="R3" s="79"/>
      <c r="S3" s="79" t="s">
        <v>28</v>
      </c>
    </row>
    <row r="4" ht="18.75" customHeight="1" spans="1:19">
      <c r="A4" s="13" t="s">
        <v>29</v>
      </c>
      <c r="B4" s="96" t="s">
        <v>30</v>
      </c>
      <c r="C4" s="96" t="s">
        <v>31</v>
      </c>
      <c r="D4" s="96" t="s">
        <v>32</v>
      </c>
      <c r="E4" s="96"/>
      <c r="F4" s="96"/>
      <c r="G4" s="96"/>
      <c r="H4" s="96"/>
      <c r="I4" s="96"/>
      <c r="J4" s="98"/>
      <c r="K4" s="98"/>
      <c r="L4" s="98"/>
      <c r="M4" s="98"/>
      <c r="N4" s="98"/>
      <c r="O4" s="96" t="s">
        <v>20</v>
      </c>
      <c r="P4" s="96"/>
      <c r="Q4" s="96"/>
      <c r="R4" s="96"/>
      <c r="S4" s="96"/>
    </row>
    <row r="5" ht="18.75" customHeight="1" spans="1:19">
      <c r="A5" s="13"/>
      <c r="B5" s="96"/>
      <c r="C5" s="96"/>
      <c r="D5" s="97" t="s">
        <v>33</v>
      </c>
      <c r="E5" s="97" t="s">
        <v>34</v>
      </c>
      <c r="F5" s="97" t="s">
        <v>35</v>
      </c>
      <c r="G5" s="97" t="s">
        <v>36</v>
      </c>
      <c r="H5" s="97" t="s">
        <v>37</v>
      </c>
      <c r="I5" s="97" t="s">
        <v>38</v>
      </c>
      <c r="J5" s="99"/>
      <c r="K5" s="99"/>
      <c r="L5" s="99"/>
      <c r="M5" s="99"/>
      <c r="N5" s="99"/>
      <c r="O5" s="97" t="s">
        <v>33</v>
      </c>
      <c r="P5" s="97" t="s">
        <v>34</v>
      </c>
      <c r="Q5" s="97" t="s">
        <v>35</v>
      </c>
      <c r="R5" s="97" t="s">
        <v>36</v>
      </c>
      <c r="S5" s="97" t="s">
        <v>39</v>
      </c>
    </row>
    <row r="6" ht="30" customHeight="1" spans="1:19">
      <c r="A6" s="13"/>
      <c r="B6" s="96"/>
      <c r="C6" s="96"/>
      <c r="D6" s="97"/>
      <c r="E6" s="97"/>
      <c r="F6" s="97"/>
      <c r="G6" s="97"/>
      <c r="H6" s="97"/>
      <c r="I6" s="97" t="s">
        <v>33</v>
      </c>
      <c r="J6" s="97" t="s">
        <v>40</v>
      </c>
      <c r="K6" s="97" t="s">
        <v>41</v>
      </c>
      <c r="L6" s="97" t="s">
        <v>42</v>
      </c>
      <c r="M6" s="97" t="s">
        <v>43</v>
      </c>
      <c r="N6" s="97" t="s">
        <v>44</v>
      </c>
      <c r="O6" s="97"/>
      <c r="P6" s="97"/>
      <c r="Q6" s="97"/>
      <c r="R6" s="97"/>
      <c r="S6" s="97"/>
    </row>
    <row r="7" ht="30" customHeight="1" spans="1:19">
      <c r="A7" s="86" t="s">
        <v>45</v>
      </c>
      <c r="B7" s="75" t="s">
        <v>46</v>
      </c>
      <c r="C7" s="75" t="s">
        <v>47</v>
      </c>
      <c r="D7" s="75" t="s">
        <v>48</v>
      </c>
      <c r="E7" s="86" t="s">
        <v>49</v>
      </c>
      <c r="F7" s="75" t="s">
        <v>50</v>
      </c>
      <c r="G7" s="75" t="s">
        <v>51</v>
      </c>
      <c r="H7" s="86" t="s">
        <v>52</v>
      </c>
      <c r="I7" s="75" t="s">
        <v>53</v>
      </c>
      <c r="J7" s="75">
        <v>10</v>
      </c>
      <c r="K7" s="75">
        <v>11</v>
      </c>
      <c r="L7" s="75">
        <v>12</v>
      </c>
      <c r="M7" s="75">
        <v>13</v>
      </c>
      <c r="N7" s="75">
        <v>14</v>
      </c>
      <c r="O7" s="75">
        <v>15</v>
      </c>
      <c r="P7" s="75">
        <v>16</v>
      </c>
      <c r="Q7" s="75">
        <v>17</v>
      </c>
      <c r="R7" s="75">
        <v>18</v>
      </c>
      <c r="S7" s="75">
        <v>19</v>
      </c>
    </row>
    <row r="8" ht="30" customHeight="1" spans="1:19">
      <c r="A8" s="16" t="s">
        <v>54</v>
      </c>
      <c r="B8" s="16" t="s">
        <v>55</v>
      </c>
      <c r="C8" s="82">
        <v>25917788.14</v>
      </c>
      <c r="D8" s="82">
        <v>25817788.14</v>
      </c>
      <c r="E8" s="82">
        <v>25817788.14</v>
      </c>
      <c r="F8" s="82"/>
      <c r="G8" s="82"/>
      <c r="H8" s="82"/>
      <c r="I8" s="82">
        <v>100000</v>
      </c>
      <c r="J8" s="82"/>
      <c r="K8" s="82"/>
      <c r="L8" s="82"/>
      <c r="M8" s="82"/>
      <c r="N8" s="82">
        <v>100000</v>
      </c>
      <c r="O8" s="82"/>
      <c r="P8" s="82"/>
      <c r="Q8" s="82"/>
      <c r="R8" s="82"/>
      <c r="S8" s="82"/>
    </row>
    <row r="9" ht="30" customHeight="1" spans="1:19">
      <c r="A9" s="16" t="s">
        <v>56</v>
      </c>
      <c r="B9" s="16" t="s">
        <v>55</v>
      </c>
      <c r="C9" s="82">
        <v>25917788.14</v>
      </c>
      <c r="D9" s="82">
        <v>25817788.14</v>
      </c>
      <c r="E9" s="82">
        <v>25817788.14</v>
      </c>
      <c r="F9" s="82"/>
      <c r="G9" s="82"/>
      <c r="H9" s="82"/>
      <c r="I9" s="82">
        <v>100000</v>
      </c>
      <c r="J9" s="82"/>
      <c r="K9" s="82"/>
      <c r="L9" s="82"/>
      <c r="M9" s="82"/>
      <c r="N9" s="82">
        <v>100000</v>
      </c>
      <c r="O9" s="46"/>
      <c r="P9" s="46"/>
      <c r="Q9" s="46"/>
      <c r="R9" s="46"/>
      <c r="S9" s="46"/>
    </row>
    <row r="10" ht="30" customHeight="1" spans="1:19">
      <c r="A10" s="65" t="s">
        <v>31</v>
      </c>
      <c r="B10" s="65"/>
      <c r="C10" s="82">
        <v>25917788.14</v>
      </c>
      <c r="D10" s="82">
        <v>25817788.14</v>
      </c>
      <c r="E10" s="82">
        <v>25817788.14</v>
      </c>
      <c r="F10" s="82"/>
      <c r="G10" s="82"/>
      <c r="H10" s="82"/>
      <c r="I10" s="82">
        <v>100000</v>
      </c>
      <c r="J10" s="82"/>
      <c r="K10" s="82"/>
      <c r="L10" s="82"/>
      <c r="M10" s="82"/>
      <c r="N10" s="82">
        <v>100000</v>
      </c>
      <c r="O10" s="82"/>
      <c r="P10" s="82"/>
      <c r="Q10" s="82"/>
      <c r="R10" s="82"/>
      <c r="S10" s="82"/>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scale="63"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3"/>
  <sheetViews>
    <sheetView showZeros="0" workbookViewId="0">
      <pane ySplit="1" topLeftCell="A17" activePane="bottomLeft" state="frozen"/>
      <selection/>
      <selection pane="bottomLeft" activeCell="I13" sqref="I13"/>
    </sheetView>
  </sheetViews>
  <sheetFormatPr defaultColWidth="8.85" defaultRowHeight="15" customHeight="1"/>
  <cols>
    <col min="1" max="1" width="8.125" style="72" customWidth="1"/>
    <col min="2" max="2" width="18.5" style="72" customWidth="1"/>
    <col min="3" max="3" width="12" style="72" customWidth="1"/>
    <col min="4" max="4" width="13.125" style="72" customWidth="1"/>
    <col min="5" max="5" width="12.25" style="72" customWidth="1"/>
    <col min="6" max="6" width="11" style="72" customWidth="1"/>
    <col min="7" max="7" width="7.75" style="72" customWidth="1"/>
    <col min="8" max="9" width="7.875" style="72" customWidth="1"/>
    <col min="10" max="10" width="8.5" style="72" customWidth="1"/>
    <col min="11" max="11" width="7.875" style="72" customWidth="1"/>
    <col min="12" max="12" width="9.5" style="72" customWidth="1"/>
    <col min="13" max="13" width="7.875" style="72" customWidth="1"/>
    <col min="14" max="14" width="7.75" style="72" customWidth="1"/>
    <col min="15" max="15" width="9.25" style="72" customWidth="1"/>
    <col min="16" max="16384" width="8.85" style="72"/>
  </cols>
  <sheetData>
    <row r="1" ht="18.75" customHeight="1" spans="1:15">
      <c r="A1" s="73"/>
      <c r="B1" s="73"/>
      <c r="C1" s="73"/>
      <c r="D1" s="73"/>
      <c r="E1" s="73"/>
      <c r="F1" s="73"/>
      <c r="G1" s="73"/>
      <c r="H1" s="73"/>
      <c r="I1" s="73"/>
      <c r="J1" s="63"/>
      <c r="K1" s="63"/>
      <c r="L1" s="63"/>
      <c r="M1" s="63"/>
      <c r="N1" s="63"/>
      <c r="O1" s="63" t="s">
        <v>57</v>
      </c>
    </row>
    <row r="2" ht="37.5" customHeight="1" spans="1:15">
      <c r="A2" s="74" t="s">
        <v>58</v>
      </c>
      <c r="B2" s="74"/>
      <c r="C2" s="74"/>
      <c r="D2" s="74"/>
      <c r="E2" s="74"/>
      <c r="F2" s="74"/>
      <c r="G2" s="74"/>
      <c r="H2" s="74"/>
      <c r="I2" s="74"/>
      <c r="J2" s="74"/>
      <c r="K2" s="77"/>
      <c r="L2" s="77"/>
      <c r="M2" s="77"/>
      <c r="N2" s="77"/>
      <c r="O2" s="77"/>
    </row>
    <row r="3" ht="18.75" customHeight="1" spans="1:15">
      <c r="A3" s="61" t="str">
        <f>"单位名称："&amp;"元江哈尼族彝族傣族自治县林业和草原局"</f>
        <v>单位名称：元江哈尼族彝族傣族自治县林业和草原局</v>
      </c>
      <c r="B3" s="61"/>
      <c r="C3" s="61"/>
      <c r="D3" s="61"/>
      <c r="E3" s="61"/>
      <c r="F3" s="61"/>
      <c r="G3" s="61"/>
      <c r="H3" s="61"/>
      <c r="I3" s="61"/>
      <c r="J3" s="63"/>
      <c r="K3" s="63"/>
      <c r="L3" s="63"/>
      <c r="M3" s="63"/>
      <c r="N3" s="63"/>
      <c r="O3" s="63" t="s">
        <v>28</v>
      </c>
    </row>
    <row r="4" ht="18.75" customHeight="1" spans="1:15">
      <c r="A4" s="13" t="s">
        <v>59</v>
      </c>
      <c r="B4" s="13" t="s">
        <v>60</v>
      </c>
      <c r="C4" s="13" t="s">
        <v>31</v>
      </c>
      <c r="D4" s="13" t="s">
        <v>34</v>
      </c>
      <c r="E4" s="13"/>
      <c r="F4" s="13"/>
      <c r="G4" s="13" t="s">
        <v>35</v>
      </c>
      <c r="H4" s="13" t="s">
        <v>36</v>
      </c>
      <c r="I4" s="13" t="s">
        <v>61</v>
      </c>
      <c r="J4" s="13" t="s">
        <v>62</v>
      </c>
      <c r="K4" s="13"/>
      <c r="L4" s="13"/>
      <c r="M4" s="13"/>
      <c r="N4" s="13"/>
      <c r="O4" s="13"/>
    </row>
    <row r="5" ht="40" customHeight="1" spans="1:15">
      <c r="A5" s="13"/>
      <c r="B5" s="13"/>
      <c r="C5" s="13"/>
      <c r="D5" s="13" t="s">
        <v>33</v>
      </c>
      <c r="E5" s="13" t="s">
        <v>63</v>
      </c>
      <c r="F5" s="13" t="s">
        <v>64</v>
      </c>
      <c r="G5" s="13"/>
      <c r="H5" s="13"/>
      <c r="I5" s="13"/>
      <c r="J5" s="13" t="s">
        <v>33</v>
      </c>
      <c r="K5" s="13" t="s">
        <v>65</v>
      </c>
      <c r="L5" s="75" t="s">
        <v>66</v>
      </c>
      <c r="M5" s="75" t="s">
        <v>67</v>
      </c>
      <c r="N5" s="75" t="s">
        <v>68</v>
      </c>
      <c r="O5" s="75" t="s">
        <v>69</v>
      </c>
    </row>
    <row r="6" ht="18.75" customHeight="1" spans="1:15">
      <c r="A6" s="75" t="s">
        <v>45</v>
      </c>
      <c r="B6" s="75" t="s">
        <v>46</v>
      </c>
      <c r="C6" s="75" t="s">
        <v>47</v>
      </c>
      <c r="D6" s="75" t="s">
        <v>48</v>
      </c>
      <c r="E6" s="75" t="s">
        <v>49</v>
      </c>
      <c r="F6" s="75" t="s">
        <v>50</v>
      </c>
      <c r="G6" s="75" t="s">
        <v>51</v>
      </c>
      <c r="H6" s="75" t="s">
        <v>52</v>
      </c>
      <c r="I6" s="75" t="s">
        <v>53</v>
      </c>
      <c r="J6" s="75" t="s">
        <v>70</v>
      </c>
      <c r="K6" s="75">
        <v>11</v>
      </c>
      <c r="L6" s="75">
        <v>12</v>
      </c>
      <c r="M6" s="75">
        <v>13</v>
      </c>
      <c r="N6" s="75">
        <v>14</v>
      </c>
      <c r="O6" s="75">
        <v>15</v>
      </c>
    </row>
    <row r="7" ht="20.25" customHeight="1" spans="1:15">
      <c r="A7" s="16" t="s">
        <v>71</v>
      </c>
      <c r="B7" s="16" t="s">
        <v>72</v>
      </c>
      <c r="C7" s="82">
        <v>1420829.68</v>
      </c>
      <c r="D7" s="82">
        <v>1420829.68</v>
      </c>
      <c r="E7" s="82">
        <v>1159341.28</v>
      </c>
      <c r="F7" s="82">
        <v>261488.4</v>
      </c>
      <c r="G7" s="82"/>
      <c r="H7" s="82"/>
      <c r="I7" s="82"/>
      <c r="J7" s="82"/>
      <c r="K7" s="82"/>
      <c r="L7" s="82"/>
      <c r="M7" s="82"/>
      <c r="N7" s="82"/>
      <c r="O7" s="82"/>
    </row>
    <row r="8" ht="20.25" customHeight="1" spans="1:15">
      <c r="A8" s="16" t="s">
        <v>73</v>
      </c>
      <c r="B8" s="16" t="s">
        <v>74</v>
      </c>
      <c r="C8" s="82">
        <v>1159341.28</v>
      </c>
      <c r="D8" s="82">
        <v>1159341.28</v>
      </c>
      <c r="E8" s="82">
        <v>1159341.28</v>
      </c>
      <c r="F8" s="82"/>
      <c r="G8" s="82"/>
      <c r="H8" s="82"/>
      <c r="I8" s="82"/>
      <c r="J8" s="82"/>
      <c r="K8" s="82"/>
      <c r="L8" s="82"/>
      <c r="M8" s="82"/>
      <c r="N8" s="82"/>
      <c r="O8" s="82"/>
    </row>
    <row r="9" ht="20.25" customHeight="1" spans="1:15">
      <c r="A9" s="16" t="s">
        <v>75</v>
      </c>
      <c r="B9" s="16" t="s">
        <v>76</v>
      </c>
      <c r="C9" s="82">
        <v>79200</v>
      </c>
      <c r="D9" s="82">
        <v>79200</v>
      </c>
      <c r="E9" s="82">
        <v>79200</v>
      </c>
      <c r="F9" s="82"/>
      <c r="G9" s="82"/>
      <c r="H9" s="82"/>
      <c r="I9" s="82"/>
      <c r="J9" s="82"/>
      <c r="K9" s="82"/>
      <c r="L9" s="82"/>
      <c r="M9" s="82"/>
      <c r="N9" s="82"/>
      <c r="O9" s="82"/>
    </row>
    <row r="10" ht="20.25" customHeight="1" spans="1:15">
      <c r="A10" s="16" t="s">
        <v>77</v>
      </c>
      <c r="B10" s="16" t="s">
        <v>78</v>
      </c>
      <c r="C10" s="82">
        <v>125400</v>
      </c>
      <c r="D10" s="82">
        <v>125400</v>
      </c>
      <c r="E10" s="82">
        <v>125400</v>
      </c>
      <c r="F10" s="82"/>
      <c r="G10" s="82"/>
      <c r="H10" s="82"/>
      <c r="I10" s="82"/>
      <c r="J10" s="82"/>
      <c r="K10" s="82"/>
      <c r="L10" s="82"/>
      <c r="M10" s="82"/>
      <c r="N10" s="82"/>
      <c r="O10" s="82"/>
    </row>
    <row r="11" ht="29" customHeight="1" spans="1:15">
      <c r="A11" s="16" t="s">
        <v>79</v>
      </c>
      <c r="B11" s="16" t="s">
        <v>80</v>
      </c>
      <c r="C11" s="82">
        <v>954741.28</v>
      </c>
      <c r="D11" s="82">
        <v>954741.28</v>
      </c>
      <c r="E11" s="82">
        <v>954741.28</v>
      </c>
      <c r="F11" s="82"/>
      <c r="G11" s="82"/>
      <c r="H11" s="82"/>
      <c r="I11" s="82"/>
      <c r="J11" s="82"/>
      <c r="K11" s="82"/>
      <c r="L11" s="82"/>
      <c r="M11" s="82"/>
      <c r="N11" s="82"/>
      <c r="O11" s="82"/>
    </row>
    <row r="12" ht="20.25" customHeight="1" spans="1:15">
      <c r="A12" s="16" t="s">
        <v>81</v>
      </c>
      <c r="B12" s="16" t="s">
        <v>82</v>
      </c>
      <c r="C12" s="82">
        <v>261488.4</v>
      </c>
      <c r="D12" s="82">
        <v>261488.4</v>
      </c>
      <c r="E12" s="82"/>
      <c r="F12" s="82">
        <v>261488.4</v>
      </c>
      <c r="G12" s="82"/>
      <c r="H12" s="82"/>
      <c r="I12" s="82"/>
      <c r="J12" s="82"/>
      <c r="K12" s="82"/>
      <c r="L12" s="82"/>
      <c r="M12" s="82"/>
      <c r="N12" s="82"/>
      <c r="O12" s="82"/>
    </row>
    <row r="13" ht="20.25" customHeight="1" spans="1:15">
      <c r="A13" s="16" t="s">
        <v>83</v>
      </c>
      <c r="B13" s="16" t="s">
        <v>84</v>
      </c>
      <c r="C13" s="82">
        <v>261488.4</v>
      </c>
      <c r="D13" s="82">
        <v>261488.4</v>
      </c>
      <c r="E13" s="82"/>
      <c r="F13" s="82">
        <v>261488.4</v>
      </c>
      <c r="G13" s="82"/>
      <c r="H13" s="82"/>
      <c r="I13" s="82"/>
      <c r="J13" s="82"/>
      <c r="K13" s="82"/>
      <c r="L13" s="82"/>
      <c r="M13" s="82"/>
      <c r="N13" s="82"/>
      <c r="O13" s="82"/>
    </row>
    <row r="14" ht="20.25" customHeight="1" spans="1:15">
      <c r="A14" s="16" t="s">
        <v>85</v>
      </c>
      <c r="B14" s="16" t="s">
        <v>86</v>
      </c>
      <c r="C14" s="82">
        <v>553700.71</v>
      </c>
      <c r="D14" s="82">
        <v>553700.71</v>
      </c>
      <c r="E14" s="82">
        <v>553700.71</v>
      </c>
      <c r="F14" s="82"/>
      <c r="G14" s="82"/>
      <c r="H14" s="82"/>
      <c r="I14" s="82"/>
      <c r="J14" s="82"/>
      <c r="K14" s="82"/>
      <c r="L14" s="82"/>
      <c r="M14" s="82"/>
      <c r="N14" s="82"/>
      <c r="O14" s="82"/>
    </row>
    <row r="15" ht="20.25" customHeight="1" spans="1:15">
      <c r="A15" s="16" t="s">
        <v>87</v>
      </c>
      <c r="B15" s="16" t="s">
        <v>88</v>
      </c>
      <c r="C15" s="82">
        <v>553700.71</v>
      </c>
      <c r="D15" s="82">
        <v>553700.71</v>
      </c>
      <c r="E15" s="82">
        <v>553700.71</v>
      </c>
      <c r="F15" s="82"/>
      <c r="G15" s="82"/>
      <c r="H15" s="82"/>
      <c r="I15" s="82"/>
      <c r="J15" s="82"/>
      <c r="K15" s="82"/>
      <c r="L15" s="82"/>
      <c r="M15" s="82"/>
      <c r="N15" s="82"/>
      <c r="O15" s="82"/>
    </row>
    <row r="16" ht="20.25" customHeight="1" spans="1:15">
      <c r="A16" s="16" t="s">
        <v>89</v>
      </c>
      <c r="B16" s="16" t="s">
        <v>90</v>
      </c>
      <c r="C16" s="82">
        <v>126159.59</v>
      </c>
      <c r="D16" s="82">
        <v>126159.59</v>
      </c>
      <c r="E16" s="82">
        <v>126159.59</v>
      </c>
      <c r="F16" s="82"/>
      <c r="G16" s="82"/>
      <c r="H16" s="82"/>
      <c r="I16" s="82"/>
      <c r="J16" s="82"/>
      <c r="K16" s="82"/>
      <c r="L16" s="82"/>
      <c r="M16" s="82"/>
      <c r="N16" s="82"/>
      <c r="O16" s="82"/>
    </row>
    <row r="17" ht="20.25" customHeight="1" spans="1:15">
      <c r="A17" s="16" t="s">
        <v>91</v>
      </c>
      <c r="B17" s="16" t="s">
        <v>92</v>
      </c>
      <c r="C17" s="82">
        <v>369112.45</v>
      </c>
      <c r="D17" s="82">
        <v>369112.45</v>
      </c>
      <c r="E17" s="82">
        <v>369112.45</v>
      </c>
      <c r="F17" s="82"/>
      <c r="G17" s="82"/>
      <c r="H17" s="82"/>
      <c r="I17" s="82"/>
      <c r="J17" s="82"/>
      <c r="K17" s="82"/>
      <c r="L17" s="82"/>
      <c r="M17" s="82"/>
      <c r="N17" s="82"/>
      <c r="O17" s="82"/>
    </row>
    <row r="18" ht="20.25" customHeight="1" spans="1:15">
      <c r="A18" s="16" t="s">
        <v>93</v>
      </c>
      <c r="B18" s="16" t="s">
        <v>94</v>
      </c>
      <c r="C18" s="82">
        <v>58428.67</v>
      </c>
      <c r="D18" s="82">
        <v>58428.67</v>
      </c>
      <c r="E18" s="82">
        <v>58428.67</v>
      </c>
      <c r="F18" s="82"/>
      <c r="G18" s="82"/>
      <c r="H18" s="82"/>
      <c r="I18" s="82"/>
      <c r="J18" s="82"/>
      <c r="K18" s="82"/>
      <c r="L18" s="82"/>
      <c r="M18" s="82"/>
      <c r="N18" s="82"/>
      <c r="O18" s="82"/>
    </row>
    <row r="19" ht="20.25" customHeight="1" spans="1:15">
      <c r="A19" s="16" t="s">
        <v>95</v>
      </c>
      <c r="B19" s="16" t="s">
        <v>96</v>
      </c>
      <c r="C19" s="82">
        <v>250000</v>
      </c>
      <c r="D19" s="82">
        <v>250000</v>
      </c>
      <c r="E19" s="82"/>
      <c r="F19" s="82">
        <v>250000</v>
      </c>
      <c r="G19" s="82"/>
      <c r="H19" s="82"/>
      <c r="I19" s="82"/>
      <c r="J19" s="82"/>
      <c r="K19" s="82"/>
      <c r="L19" s="82"/>
      <c r="M19" s="82"/>
      <c r="N19" s="82"/>
      <c r="O19" s="82"/>
    </row>
    <row r="20" ht="20.25" customHeight="1" spans="1:15">
      <c r="A20" s="16" t="s">
        <v>97</v>
      </c>
      <c r="B20" s="16" t="s">
        <v>98</v>
      </c>
      <c r="C20" s="82">
        <v>250000</v>
      </c>
      <c r="D20" s="82">
        <v>250000</v>
      </c>
      <c r="E20" s="82"/>
      <c r="F20" s="82">
        <v>250000</v>
      </c>
      <c r="G20" s="82"/>
      <c r="H20" s="82"/>
      <c r="I20" s="82"/>
      <c r="J20" s="82"/>
      <c r="K20" s="82"/>
      <c r="L20" s="82"/>
      <c r="M20" s="82"/>
      <c r="N20" s="82"/>
      <c r="O20" s="82"/>
    </row>
    <row r="21" ht="20.25" customHeight="1" spans="1:15">
      <c r="A21" s="16" t="s">
        <v>99</v>
      </c>
      <c r="B21" s="16" t="s">
        <v>100</v>
      </c>
      <c r="C21" s="82">
        <v>250000</v>
      </c>
      <c r="D21" s="82">
        <v>250000</v>
      </c>
      <c r="E21" s="82"/>
      <c r="F21" s="82">
        <v>250000</v>
      </c>
      <c r="G21" s="82"/>
      <c r="H21" s="82"/>
      <c r="I21" s="82"/>
      <c r="J21" s="82"/>
      <c r="K21" s="82"/>
      <c r="L21" s="82"/>
      <c r="M21" s="82"/>
      <c r="N21" s="82"/>
      <c r="O21" s="82"/>
    </row>
    <row r="22" ht="20.25" customHeight="1" spans="1:15">
      <c r="A22" s="16" t="s">
        <v>101</v>
      </c>
      <c r="B22" s="16" t="s">
        <v>102</v>
      </c>
      <c r="C22" s="82">
        <v>22939453.75</v>
      </c>
      <c r="D22" s="82">
        <v>22839453.75</v>
      </c>
      <c r="E22" s="82">
        <v>7459135.75</v>
      </c>
      <c r="F22" s="82">
        <v>15380318</v>
      </c>
      <c r="G22" s="82"/>
      <c r="H22" s="82"/>
      <c r="I22" s="82"/>
      <c r="J22" s="82">
        <v>100000</v>
      </c>
      <c r="K22" s="82"/>
      <c r="L22" s="82"/>
      <c r="M22" s="82"/>
      <c r="N22" s="82"/>
      <c r="O22" s="82">
        <v>100000</v>
      </c>
    </row>
    <row r="23" ht="20.25" customHeight="1" spans="1:15">
      <c r="A23" s="16" t="s">
        <v>103</v>
      </c>
      <c r="B23" s="16" t="s">
        <v>104</v>
      </c>
      <c r="C23" s="82">
        <v>22939453.75</v>
      </c>
      <c r="D23" s="82">
        <v>22839453.75</v>
      </c>
      <c r="E23" s="82">
        <v>7459135.75</v>
      </c>
      <c r="F23" s="82">
        <v>15380318</v>
      </c>
      <c r="G23" s="82"/>
      <c r="H23" s="82"/>
      <c r="I23" s="82"/>
      <c r="J23" s="82">
        <v>100000</v>
      </c>
      <c r="K23" s="82"/>
      <c r="L23" s="82"/>
      <c r="M23" s="82"/>
      <c r="N23" s="82"/>
      <c r="O23" s="82">
        <v>100000</v>
      </c>
    </row>
    <row r="24" ht="20.25" customHeight="1" spans="1:15">
      <c r="A24" s="16" t="s">
        <v>105</v>
      </c>
      <c r="B24" s="16" t="s">
        <v>106</v>
      </c>
      <c r="C24" s="82">
        <v>2189372.74</v>
      </c>
      <c r="D24" s="82">
        <v>2189372.74</v>
      </c>
      <c r="E24" s="82">
        <v>2189372.74</v>
      </c>
      <c r="F24" s="82"/>
      <c r="G24" s="82"/>
      <c r="H24" s="82"/>
      <c r="I24" s="82"/>
      <c r="J24" s="82"/>
      <c r="K24" s="82"/>
      <c r="L24" s="82"/>
      <c r="M24" s="82"/>
      <c r="N24" s="82"/>
      <c r="O24" s="82"/>
    </row>
    <row r="25" ht="20.25" customHeight="1" spans="1:15">
      <c r="A25" s="16" t="s">
        <v>107</v>
      </c>
      <c r="B25" s="16" t="s">
        <v>108</v>
      </c>
      <c r="C25" s="82">
        <v>5269763.01</v>
      </c>
      <c r="D25" s="82">
        <v>5269763.01</v>
      </c>
      <c r="E25" s="82">
        <v>5269763.01</v>
      </c>
      <c r="F25" s="82"/>
      <c r="G25" s="82"/>
      <c r="H25" s="82"/>
      <c r="I25" s="82"/>
      <c r="J25" s="82"/>
      <c r="K25" s="82"/>
      <c r="L25" s="82"/>
      <c r="M25" s="82"/>
      <c r="N25" s="82"/>
      <c r="O25" s="82"/>
    </row>
    <row r="26" ht="20.25" customHeight="1" spans="1:15">
      <c r="A26" s="16" t="s">
        <v>109</v>
      </c>
      <c r="B26" s="16" t="s">
        <v>110</v>
      </c>
      <c r="C26" s="82">
        <v>6847818</v>
      </c>
      <c r="D26" s="82">
        <v>6847818</v>
      </c>
      <c r="E26" s="82"/>
      <c r="F26" s="82">
        <v>6847818</v>
      </c>
      <c r="G26" s="82"/>
      <c r="H26" s="82"/>
      <c r="I26" s="82"/>
      <c r="J26" s="82"/>
      <c r="K26" s="82"/>
      <c r="L26" s="82"/>
      <c r="M26" s="82"/>
      <c r="N26" s="82"/>
      <c r="O26" s="82"/>
    </row>
    <row r="27" ht="20.25" customHeight="1" spans="1:15">
      <c r="A27" s="16" t="s">
        <v>111</v>
      </c>
      <c r="B27" s="16" t="s">
        <v>112</v>
      </c>
      <c r="C27" s="82">
        <v>297500</v>
      </c>
      <c r="D27" s="82">
        <v>297500</v>
      </c>
      <c r="E27" s="82"/>
      <c r="F27" s="82">
        <v>297500</v>
      </c>
      <c r="G27" s="82"/>
      <c r="H27" s="82"/>
      <c r="I27" s="82"/>
      <c r="J27" s="82"/>
      <c r="K27" s="82"/>
      <c r="L27" s="82"/>
      <c r="M27" s="82"/>
      <c r="N27" s="82"/>
      <c r="O27" s="82"/>
    </row>
    <row r="28" ht="20.25" customHeight="1" spans="1:15">
      <c r="A28" s="16" t="s">
        <v>113</v>
      </c>
      <c r="B28" s="16" t="s">
        <v>114</v>
      </c>
      <c r="C28" s="82">
        <v>624500</v>
      </c>
      <c r="D28" s="82">
        <v>624500</v>
      </c>
      <c r="E28" s="82"/>
      <c r="F28" s="82">
        <v>624500</v>
      </c>
      <c r="G28" s="82"/>
      <c r="H28" s="82"/>
      <c r="I28" s="82"/>
      <c r="J28" s="82"/>
      <c r="K28" s="82"/>
      <c r="L28" s="82"/>
      <c r="M28" s="82"/>
      <c r="N28" s="82"/>
      <c r="O28" s="82"/>
    </row>
    <row r="29" ht="20.25" customHeight="1" spans="1:15">
      <c r="A29" s="16" t="s">
        <v>115</v>
      </c>
      <c r="B29" s="16" t="s">
        <v>116</v>
      </c>
      <c r="C29" s="82">
        <v>7710500</v>
      </c>
      <c r="D29" s="82">
        <v>7610500</v>
      </c>
      <c r="E29" s="82"/>
      <c r="F29" s="82">
        <v>7610500</v>
      </c>
      <c r="G29" s="82"/>
      <c r="H29" s="82"/>
      <c r="I29" s="82"/>
      <c r="J29" s="82">
        <v>100000</v>
      </c>
      <c r="K29" s="82"/>
      <c r="L29" s="82"/>
      <c r="M29" s="82"/>
      <c r="N29" s="82"/>
      <c r="O29" s="82">
        <v>100000</v>
      </c>
    </row>
    <row r="30" ht="20.25" customHeight="1" spans="1:15">
      <c r="A30" s="16" t="s">
        <v>117</v>
      </c>
      <c r="B30" s="16" t="s">
        <v>118</v>
      </c>
      <c r="C30" s="82">
        <v>753804</v>
      </c>
      <c r="D30" s="82">
        <v>753804</v>
      </c>
      <c r="E30" s="82">
        <v>753804</v>
      </c>
      <c r="F30" s="82"/>
      <c r="G30" s="82"/>
      <c r="H30" s="82"/>
      <c r="I30" s="82"/>
      <c r="J30" s="82"/>
      <c r="K30" s="82"/>
      <c r="L30" s="82"/>
      <c r="M30" s="82"/>
      <c r="N30" s="82"/>
      <c r="O30" s="82"/>
    </row>
    <row r="31" ht="20.25" customHeight="1" spans="1:15">
      <c r="A31" s="16" t="s">
        <v>119</v>
      </c>
      <c r="B31" s="16" t="s">
        <v>120</v>
      </c>
      <c r="C31" s="82">
        <v>753804</v>
      </c>
      <c r="D31" s="82">
        <v>753804</v>
      </c>
      <c r="E31" s="82">
        <v>753804</v>
      </c>
      <c r="F31" s="82"/>
      <c r="G31" s="82"/>
      <c r="H31" s="82"/>
      <c r="I31" s="82"/>
      <c r="J31" s="82"/>
      <c r="K31" s="82"/>
      <c r="L31" s="82"/>
      <c r="M31" s="82"/>
      <c r="N31" s="82"/>
      <c r="O31" s="82"/>
    </row>
    <row r="32" ht="20.25" customHeight="1" spans="1:15">
      <c r="A32" s="16" t="s">
        <v>121</v>
      </c>
      <c r="B32" s="16" t="s">
        <v>122</v>
      </c>
      <c r="C32" s="82">
        <v>753804</v>
      </c>
      <c r="D32" s="82">
        <v>753804</v>
      </c>
      <c r="E32" s="82">
        <v>753804</v>
      </c>
      <c r="F32" s="82"/>
      <c r="G32" s="82"/>
      <c r="H32" s="82"/>
      <c r="I32" s="82"/>
      <c r="J32" s="82"/>
      <c r="K32" s="82"/>
      <c r="L32" s="82"/>
      <c r="M32" s="82"/>
      <c r="N32" s="82"/>
      <c r="O32" s="82"/>
    </row>
    <row r="33" ht="20.25" customHeight="1" spans="1:15">
      <c r="A33" s="65" t="s">
        <v>123</v>
      </c>
      <c r="B33" s="65"/>
      <c r="C33" s="82">
        <v>25917788.14</v>
      </c>
      <c r="D33" s="82">
        <v>25817788.14</v>
      </c>
      <c r="E33" s="82">
        <v>9925981.74</v>
      </c>
      <c r="F33" s="82">
        <v>15891806.4</v>
      </c>
      <c r="G33" s="82"/>
      <c r="H33" s="82"/>
      <c r="I33" s="82"/>
      <c r="J33" s="82">
        <v>100000</v>
      </c>
      <c r="K33" s="82"/>
      <c r="L33" s="82"/>
      <c r="M33" s="82"/>
      <c r="N33" s="82"/>
      <c r="O33" s="82">
        <v>100000</v>
      </c>
    </row>
  </sheetData>
  <mergeCells count="11">
    <mergeCell ref="A2:O2"/>
    <mergeCell ref="A3:I3"/>
    <mergeCell ref="D4:F4"/>
    <mergeCell ref="J4:O4"/>
    <mergeCell ref="A33:B33"/>
    <mergeCell ref="A4:A5"/>
    <mergeCell ref="B4:B5"/>
    <mergeCell ref="C4:C5"/>
    <mergeCell ref="G4:G5"/>
    <mergeCell ref="H4:H5"/>
    <mergeCell ref="I4:I5"/>
  </mergeCells>
  <pageMargins left="0.357638888888889" right="0.357638888888889" top="1" bottom="1" header="0.5" footer="0.5"/>
  <pageSetup paperSize="9" scale="65" pageOrder="overThenDown"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pane ySplit="1" topLeftCell="A2" activePane="bottomLeft" state="frozen"/>
      <selection/>
      <selection pane="bottomLeft" activeCell="A1" sqref="$A1:$XFD1"/>
    </sheetView>
  </sheetViews>
  <sheetFormatPr defaultColWidth="8.85" defaultRowHeight="15" customHeight="1" outlineLevelCol="3"/>
  <cols>
    <col min="1" max="1" width="35.7083333333333" customWidth="1"/>
    <col min="2" max="2" width="28.25" customWidth="1"/>
    <col min="3" max="3" width="34.75" customWidth="1"/>
    <col min="4" max="4" width="32.875" customWidth="1"/>
  </cols>
  <sheetData>
    <row r="1" ht="18.75" customHeight="1" spans="1:4">
      <c r="A1" s="1"/>
      <c r="B1" s="1"/>
      <c r="C1" s="1"/>
      <c r="D1" s="5" t="s">
        <v>124</v>
      </c>
    </row>
    <row r="2" ht="45" customHeight="1" spans="1:4">
      <c r="A2" s="3" t="s">
        <v>125</v>
      </c>
      <c r="B2" s="3"/>
      <c r="C2" s="3"/>
      <c r="D2" s="3"/>
    </row>
    <row r="3" ht="18.75" customHeight="1" spans="1:4">
      <c r="A3" s="4" t="str">
        <f>"单位名称："&amp;"元江哈尼族彝族傣族自治县林业和草原局"</f>
        <v>单位名称：元江哈尼族彝族傣族自治县林业和草原局</v>
      </c>
      <c r="B3" s="4"/>
      <c r="C3" s="91"/>
      <c r="D3" s="5" t="s">
        <v>2</v>
      </c>
    </row>
    <row r="4" ht="22.5" customHeight="1" spans="1:4">
      <c r="A4" s="7" t="s">
        <v>3</v>
      </c>
      <c r="B4" s="7"/>
      <c r="C4" s="7" t="s">
        <v>4</v>
      </c>
      <c r="D4" s="7"/>
    </row>
    <row r="5" ht="18.75" customHeight="1" spans="1:4">
      <c r="A5" s="7" t="s">
        <v>5</v>
      </c>
      <c r="B5" s="7" t="s">
        <v>6</v>
      </c>
      <c r="C5" s="7" t="s">
        <v>126</v>
      </c>
      <c r="D5" s="7" t="s">
        <v>6</v>
      </c>
    </row>
    <row r="6" ht="18.75" customHeight="1" spans="1:4">
      <c r="A6" s="7"/>
      <c r="B6" s="7"/>
      <c r="C6" s="7"/>
      <c r="D6" s="7"/>
    </row>
    <row r="7" ht="22.5" customHeight="1" spans="1:4">
      <c r="A7" s="15" t="s">
        <v>127</v>
      </c>
      <c r="B7" s="17">
        <v>25817788.14</v>
      </c>
      <c r="C7" s="15" t="s">
        <v>128</v>
      </c>
      <c r="D7" s="17">
        <v>25817788.14</v>
      </c>
    </row>
    <row r="8" ht="22.5" customHeight="1" spans="1:4">
      <c r="A8" s="15" t="s">
        <v>129</v>
      </c>
      <c r="B8" s="17">
        <v>25817788.14</v>
      </c>
      <c r="C8" s="15" t="str">
        <f>"（"&amp;"一"&amp;"）"&amp;"社会保障和就业支出"</f>
        <v>（一）社会保障和就业支出</v>
      </c>
      <c r="D8" s="17">
        <v>1420829.68</v>
      </c>
    </row>
    <row r="9" ht="22.5" customHeight="1" spans="1:4">
      <c r="A9" s="15" t="s">
        <v>130</v>
      </c>
      <c r="B9" s="17"/>
      <c r="C9" s="15" t="str">
        <f>"（"&amp;"二"&amp;"）"&amp;"卫生健康支出"</f>
        <v>（二）卫生健康支出</v>
      </c>
      <c r="D9" s="17">
        <v>553700.71</v>
      </c>
    </row>
    <row r="10" ht="22.5" customHeight="1" spans="1:4">
      <c r="A10" s="15" t="s">
        <v>131</v>
      </c>
      <c r="B10" s="17"/>
      <c r="C10" s="15" t="str">
        <f>"（"&amp;"三"&amp;"）"&amp;"节能环保支出"</f>
        <v>（三）节能环保支出</v>
      </c>
      <c r="D10" s="17">
        <v>250000</v>
      </c>
    </row>
    <row r="11" ht="22.5" customHeight="1" spans="1:4">
      <c r="A11" s="15" t="s">
        <v>132</v>
      </c>
      <c r="B11" s="17"/>
      <c r="C11" s="15" t="str">
        <f>"（"&amp;"四"&amp;"）"&amp;"农林水支出"</f>
        <v>（四）农林水支出</v>
      </c>
      <c r="D11" s="17">
        <v>22839453.75</v>
      </c>
    </row>
    <row r="12" ht="22.5" customHeight="1" spans="1:4">
      <c r="A12" s="15" t="s">
        <v>129</v>
      </c>
      <c r="B12" s="17"/>
      <c r="C12" s="15" t="str">
        <f>"（"&amp;"五"&amp;"）"&amp;"住房保障支出"</f>
        <v>（五）住房保障支出</v>
      </c>
      <c r="D12" s="17">
        <v>753804</v>
      </c>
    </row>
    <row r="13" ht="22.5" customHeight="1" spans="1:4">
      <c r="A13" s="15" t="s">
        <v>130</v>
      </c>
      <c r="B13" s="17"/>
      <c r="C13" s="15"/>
      <c r="D13" s="17"/>
    </row>
    <row r="14" ht="22.5" customHeight="1" spans="1:4">
      <c r="A14" s="15" t="s">
        <v>131</v>
      </c>
      <c r="B14" s="17"/>
      <c r="C14" s="15"/>
      <c r="D14" s="17"/>
    </row>
    <row r="15" ht="22.5" customHeight="1" spans="1:4">
      <c r="A15" s="92"/>
      <c r="B15" s="17"/>
      <c r="C15" s="15" t="s">
        <v>133</v>
      </c>
      <c r="D15" s="17"/>
    </row>
    <row r="16" ht="22.5" customHeight="1" spans="1:4">
      <c r="A16" s="93" t="s">
        <v>134</v>
      </c>
      <c r="B16" s="94">
        <v>25817788.14</v>
      </c>
      <c r="C16" s="95" t="s">
        <v>135</v>
      </c>
      <c r="D16" s="94">
        <v>25817788.14</v>
      </c>
    </row>
  </sheetData>
  <mergeCells count="8">
    <mergeCell ref="A2:D2"/>
    <mergeCell ref="A3:B3"/>
    <mergeCell ref="A4:B4"/>
    <mergeCell ref="C4:D4"/>
    <mergeCell ref="A5:A6"/>
    <mergeCell ref="B5:B6"/>
    <mergeCell ref="C5:C6"/>
    <mergeCell ref="D5:D6"/>
  </mergeCells>
  <pageMargins left="0.75" right="0.75" top="1" bottom="1" header="0.5" footer="0.5"/>
  <pageSetup paperSize="9"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3"/>
  <sheetViews>
    <sheetView showZeros="0" workbookViewId="0">
      <pane ySplit="1" topLeftCell="A2" activePane="bottomLeft" state="frozen"/>
      <selection/>
      <selection pane="bottomLeft" activeCell="I8" sqref="I8"/>
    </sheetView>
  </sheetViews>
  <sheetFormatPr defaultColWidth="8.85" defaultRowHeight="15" customHeight="1" outlineLevelCol="6"/>
  <cols>
    <col min="1" max="1" width="11.875" customWidth="1"/>
    <col min="2" max="2" width="20.625" customWidth="1"/>
    <col min="3" max="3" width="12.625" customWidth="1"/>
    <col min="4" max="4" width="11.625" customWidth="1"/>
    <col min="5" max="5" width="14" customWidth="1"/>
    <col min="6" max="6" width="13.75" customWidth="1"/>
    <col min="7" max="7" width="13.625" customWidth="1"/>
  </cols>
  <sheetData>
    <row r="1" ht="18.75" customHeight="1" spans="1:7">
      <c r="A1" s="1"/>
      <c r="B1" s="1"/>
      <c r="C1" s="1"/>
      <c r="D1" s="1"/>
      <c r="E1" s="1"/>
      <c r="F1" s="1"/>
      <c r="G1" s="87" t="s">
        <v>136</v>
      </c>
    </row>
    <row r="2" ht="37.5" customHeight="1" spans="1:7">
      <c r="A2" s="88" t="s">
        <v>137</v>
      </c>
      <c r="B2" s="88"/>
      <c r="C2" s="88"/>
      <c r="D2" s="88"/>
      <c r="E2" s="88"/>
      <c r="F2" s="88"/>
      <c r="G2" s="88"/>
    </row>
    <row r="3" ht="18.75" customHeight="1" spans="1:7">
      <c r="A3" s="61" t="str">
        <f>"单位名称："&amp;"元江哈尼族彝族傣族自治县林业和草原局"</f>
        <v>单位名称：元江哈尼族彝族傣族自治县林业和草原局</v>
      </c>
      <c r="B3" s="61"/>
      <c r="C3" s="61"/>
      <c r="D3" s="62"/>
      <c r="E3" s="62"/>
      <c r="F3" s="62"/>
      <c r="G3" s="63" t="s">
        <v>28</v>
      </c>
    </row>
    <row r="4" ht="18.75" customHeight="1" spans="1:7">
      <c r="A4" s="13" t="s">
        <v>138</v>
      </c>
      <c r="B4" s="13" t="s">
        <v>60</v>
      </c>
      <c r="C4" s="45" t="s">
        <v>31</v>
      </c>
      <c r="D4" s="45" t="s">
        <v>63</v>
      </c>
      <c r="E4" s="45"/>
      <c r="F4" s="45"/>
      <c r="G4" s="13" t="s">
        <v>64</v>
      </c>
    </row>
    <row r="5" ht="18.75" customHeight="1" spans="1:7">
      <c r="A5" s="13" t="s">
        <v>59</v>
      </c>
      <c r="B5" s="13" t="s">
        <v>60</v>
      </c>
      <c r="C5" s="45"/>
      <c r="D5" s="45" t="s">
        <v>33</v>
      </c>
      <c r="E5" s="45" t="s">
        <v>139</v>
      </c>
      <c r="F5" s="45" t="s">
        <v>140</v>
      </c>
      <c r="G5" s="13"/>
    </row>
    <row r="6" ht="18.75" customHeight="1" spans="1:7">
      <c r="A6" s="14" t="s">
        <v>45</v>
      </c>
      <c r="B6" s="14" t="s">
        <v>46</v>
      </c>
      <c r="C6" s="14" t="s">
        <v>47</v>
      </c>
      <c r="D6" s="14" t="s">
        <v>48</v>
      </c>
      <c r="E6" s="14" t="s">
        <v>49</v>
      </c>
      <c r="F6" s="14" t="s">
        <v>50</v>
      </c>
      <c r="G6" s="14" t="s">
        <v>51</v>
      </c>
    </row>
    <row r="7" ht="20.25" customHeight="1" spans="1:7">
      <c r="A7" s="16" t="s">
        <v>71</v>
      </c>
      <c r="B7" s="16" t="s">
        <v>72</v>
      </c>
      <c r="C7" s="17">
        <v>1420829.68</v>
      </c>
      <c r="D7" s="17">
        <v>1159341.28</v>
      </c>
      <c r="E7" s="17">
        <v>1140741.28</v>
      </c>
      <c r="F7" s="17">
        <v>18600</v>
      </c>
      <c r="G7" s="17">
        <v>261488.4</v>
      </c>
    </row>
    <row r="8" ht="20.25" customHeight="1" spans="1:7">
      <c r="A8" s="89" t="s">
        <v>73</v>
      </c>
      <c r="B8" s="89" t="s">
        <v>74</v>
      </c>
      <c r="C8" s="17">
        <v>1159341.28</v>
      </c>
      <c r="D8" s="17">
        <v>1159341.28</v>
      </c>
      <c r="E8" s="17">
        <v>1140741.28</v>
      </c>
      <c r="F8" s="17">
        <v>18600</v>
      </c>
      <c r="G8" s="17"/>
    </row>
    <row r="9" ht="20.25" customHeight="1" spans="1:7">
      <c r="A9" s="90" t="s">
        <v>75</v>
      </c>
      <c r="B9" s="90" t="s">
        <v>76</v>
      </c>
      <c r="C9" s="17">
        <v>79200</v>
      </c>
      <c r="D9" s="17">
        <v>79200</v>
      </c>
      <c r="E9" s="17">
        <v>72000</v>
      </c>
      <c r="F9" s="17">
        <v>7200</v>
      </c>
      <c r="G9" s="17"/>
    </row>
    <row r="10" ht="20.25" customHeight="1" spans="1:7">
      <c r="A10" s="90" t="s">
        <v>77</v>
      </c>
      <c r="B10" s="90" t="s">
        <v>78</v>
      </c>
      <c r="C10" s="17">
        <v>125400</v>
      </c>
      <c r="D10" s="17">
        <v>125400</v>
      </c>
      <c r="E10" s="17">
        <v>114000</v>
      </c>
      <c r="F10" s="17">
        <v>11400</v>
      </c>
      <c r="G10" s="17"/>
    </row>
    <row r="11" ht="25" customHeight="1" spans="1:7">
      <c r="A11" s="90" t="s">
        <v>79</v>
      </c>
      <c r="B11" s="90" t="s">
        <v>80</v>
      </c>
      <c r="C11" s="17">
        <v>954741.28</v>
      </c>
      <c r="D11" s="17">
        <v>954741.28</v>
      </c>
      <c r="E11" s="17">
        <v>954741.28</v>
      </c>
      <c r="F11" s="17"/>
      <c r="G11" s="17"/>
    </row>
    <row r="12" ht="20.25" customHeight="1" spans="1:7">
      <c r="A12" s="89" t="s">
        <v>81</v>
      </c>
      <c r="B12" s="89" t="s">
        <v>82</v>
      </c>
      <c r="C12" s="17">
        <v>261488.4</v>
      </c>
      <c r="D12" s="17"/>
      <c r="E12" s="17"/>
      <c r="F12" s="17"/>
      <c r="G12" s="17">
        <v>261488.4</v>
      </c>
    </row>
    <row r="13" ht="20.25" customHeight="1" spans="1:7">
      <c r="A13" s="90" t="s">
        <v>83</v>
      </c>
      <c r="B13" s="90" t="s">
        <v>84</v>
      </c>
      <c r="C13" s="17">
        <v>261488.4</v>
      </c>
      <c r="D13" s="17"/>
      <c r="E13" s="17"/>
      <c r="F13" s="17"/>
      <c r="G13" s="17">
        <v>261488.4</v>
      </c>
    </row>
    <row r="14" ht="20.25" customHeight="1" spans="1:7">
      <c r="A14" s="16" t="s">
        <v>85</v>
      </c>
      <c r="B14" s="16" t="s">
        <v>86</v>
      </c>
      <c r="C14" s="17">
        <v>553700.71</v>
      </c>
      <c r="D14" s="17">
        <v>553700.71</v>
      </c>
      <c r="E14" s="17">
        <v>553700.71</v>
      </c>
      <c r="F14" s="17"/>
      <c r="G14" s="17"/>
    </row>
    <row r="15" ht="20.25" customHeight="1" spans="1:7">
      <c r="A15" s="89" t="s">
        <v>87</v>
      </c>
      <c r="B15" s="89" t="s">
        <v>88</v>
      </c>
      <c r="C15" s="17">
        <v>553700.71</v>
      </c>
      <c r="D15" s="17">
        <v>553700.71</v>
      </c>
      <c r="E15" s="17">
        <v>553700.71</v>
      </c>
      <c r="F15" s="17"/>
      <c r="G15" s="17"/>
    </row>
    <row r="16" ht="20.25" customHeight="1" spans="1:7">
      <c r="A16" s="90" t="s">
        <v>89</v>
      </c>
      <c r="B16" s="90" t="s">
        <v>90</v>
      </c>
      <c r="C16" s="17">
        <v>126159.59</v>
      </c>
      <c r="D16" s="17">
        <v>126159.59</v>
      </c>
      <c r="E16" s="17">
        <v>126159.59</v>
      </c>
      <c r="F16" s="17"/>
      <c r="G16" s="17"/>
    </row>
    <row r="17" ht="20.25" customHeight="1" spans="1:7">
      <c r="A17" s="90" t="s">
        <v>91</v>
      </c>
      <c r="B17" s="90" t="s">
        <v>92</v>
      </c>
      <c r="C17" s="17">
        <v>369112.45</v>
      </c>
      <c r="D17" s="17">
        <v>369112.45</v>
      </c>
      <c r="E17" s="17">
        <v>369112.45</v>
      </c>
      <c r="F17" s="17"/>
      <c r="G17" s="17"/>
    </row>
    <row r="18" ht="27" customHeight="1" spans="1:7">
      <c r="A18" s="90" t="s">
        <v>93</v>
      </c>
      <c r="B18" s="90" t="s">
        <v>94</v>
      </c>
      <c r="C18" s="17">
        <v>58428.67</v>
      </c>
      <c r="D18" s="17">
        <v>58428.67</v>
      </c>
      <c r="E18" s="17">
        <v>58428.67</v>
      </c>
      <c r="F18" s="17"/>
      <c r="G18" s="17"/>
    </row>
    <row r="19" ht="20.25" customHeight="1" spans="1:7">
      <c r="A19" s="16" t="s">
        <v>95</v>
      </c>
      <c r="B19" s="16" t="s">
        <v>96</v>
      </c>
      <c r="C19" s="17">
        <v>250000</v>
      </c>
      <c r="D19" s="17"/>
      <c r="E19" s="17"/>
      <c r="F19" s="17"/>
      <c r="G19" s="17">
        <v>250000</v>
      </c>
    </row>
    <row r="20" ht="20.25" customHeight="1" spans="1:7">
      <c r="A20" s="89" t="s">
        <v>97</v>
      </c>
      <c r="B20" s="89" t="s">
        <v>98</v>
      </c>
      <c r="C20" s="17">
        <v>250000</v>
      </c>
      <c r="D20" s="17"/>
      <c r="E20" s="17"/>
      <c r="F20" s="17"/>
      <c r="G20" s="17">
        <v>250000</v>
      </c>
    </row>
    <row r="21" ht="20.25" customHeight="1" spans="1:7">
      <c r="A21" s="90" t="s">
        <v>99</v>
      </c>
      <c r="B21" s="90" t="s">
        <v>100</v>
      </c>
      <c r="C21" s="17">
        <v>250000</v>
      </c>
      <c r="D21" s="17"/>
      <c r="E21" s="17"/>
      <c r="F21" s="17"/>
      <c r="G21" s="17">
        <v>250000</v>
      </c>
    </row>
    <row r="22" ht="20.25" customHeight="1" spans="1:7">
      <c r="A22" s="16" t="s">
        <v>101</v>
      </c>
      <c r="B22" s="16" t="s">
        <v>102</v>
      </c>
      <c r="C22" s="17">
        <v>22839453.75</v>
      </c>
      <c r="D22" s="17">
        <v>7459135.75</v>
      </c>
      <c r="E22" s="17">
        <v>6615003.83</v>
      </c>
      <c r="F22" s="17">
        <v>844131.92</v>
      </c>
      <c r="G22" s="17">
        <v>15380318</v>
      </c>
    </row>
    <row r="23" ht="20.25" customHeight="1" spans="1:7">
      <c r="A23" s="89" t="s">
        <v>103</v>
      </c>
      <c r="B23" s="89" t="s">
        <v>104</v>
      </c>
      <c r="C23" s="17">
        <v>22839453.75</v>
      </c>
      <c r="D23" s="17">
        <v>7459135.75</v>
      </c>
      <c r="E23" s="17">
        <v>6615003.83</v>
      </c>
      <c r="F23" s="17">
        <v>844131.92</v>
      </c>
      <c r="G23" s="17">
        <v>15380318</v>
      </c>
    </row>
    <row r="24" ht="20.25" customHeight="1" spans="1:7">
      <c r="A24" s="90" t="s">
        <v>105</v>
      </c>
      <c r="B24" s="90" t="s">
        <v>106</v>
      </c>
      <c r="C24" s="17">
        <v>2189372.74</v>
      </c>
      <c r="D24" s="17">
        <v>2189372.74</v>
      </c>
      <c r="E24" s="17">
        <v>1796235.86</v>
      </c>
      <c r="F24" s="17">
        <v>393136.88</v>
      </c>
      <c r="G24" s="17"/>
    </row>
    <row r="25" ht="20.25" customHeight="1" spans="1:7">
      <c r="A25" s="90" t="s">
        <v>107</v>
      </c>
      <c r="B25" s="90" t="s">
        <v>108</v>
      </c>
      <c r="C25" s="17">
        <v>5269763.01</v>
      </c>
      <c r="D25" s="17">
        <v>5269763.01</v>
      </c>
      <c r="E25" s="17">
        <v>4818767.97</v>
      </c>
      <c r="F25" s="17">
        <v>450995.04</v>
      </c>
      <c r="G25" s="17"/>
    </row>
    <row r="26" ht="20.25" customHeight="1" spans="1:7">
      <c r="A26" s="90" t="s">
        <v>109</v>
      </c>
      <c r="B26" s="90" t="s">
        <v>110</v>
      </c>
      <c r="C26" s="17">
        <v>6847818</v>
      </c>
      <c r="D26" s="17"/>
      <c r="E26" s="17"/>
      <c r="F26" s="17"/>
      <c r="G26" s="17">
        <v>6847818</v>
      </c>
    </row>
    <row r="27" ht="20.25" customHeight="1" spans="1:7">
      <c r="A27" s="90" t="s">
        <v>111</v>
      </c>
      <c r="B27" s="90" t="s">
        <v>112</v>
      </c>
      <c r="C27" s="17">
        <v>297500</v>
      </c>
      <c r="D27" s="17"/>
      <c r="E27" s="17"/>
      <c r="F27" s="17"/>
      <c r="G27" s="17">
        <v>297500</v>
      </c>
    </row>
    <row r="28" ht="20.25" customHeight="1" spans="1:7">
      <c r="A28" s="90" t="s">
        <v>113</v>
      </c>
      <c r="B28" s="90" t="s">
        <v>114</v>
      </c>
      <c r="C28" s="17">
        <v>624500</v>
      </c>
      <c r="D28" s="17"/>
      <c r="E28" s="17"/>
      <c r="F28" s="17"/>
      <c r="G28" s="17">
        <v>624500</v>
      </c>
    </row>
    <row r="29" ht="20.25" customHeight="1" spans="1:7">
      <c r="A29" s="90" t="s">
        <v>115</v>
      </c>
      <c r="B29" s="90" t="s">
        <v>116</v>
      </c>
      <c r="C29" s="17">
        <v>7610500</v>
      </c>
      <c r="D29" s="17"/>
      <c r="E29" s="17"/>
      <c r="F29" s="17"/>
      <c r="G29" s="17">
        <v>7610500</v>
      </c>
    </row>
    <row r="30" ht="20.25" customHeight="1" spans="1:7">
      <c r="A30" s="16" t="s">
        <v>117</v>
      </c>
      <c r="B30" s="16" t="s">
        <v>118</v>
      </c>
      <c r="C30" s="17">
        <v>753804</v>
      </c>
      <c r="D30" s="17">
        <v>753804</v>
      </c>
      <c r="E30" s="17">
        <v>753804</v>
      </c>
      <c r="F30" s="17"/>
      <c r="G30" s="17"/>
    </row>
    <row r="31" ht="20.25" customHeight="1" spans="1:7">
      <c r="A31" s="89" t="s">
        <v>119</v>
      </c>
      <c r="B31" s="89" t="s">
        <v>120</v>
      </c>
      <c r="C31" s="17">
        <v>753804</v>
      </c>
      <c r="D31" s="17">
        <v>753804</v>
      </c>
      <c r="E31" s="17">
        <v>753804</v>
      </c>
      <c r="F31" s="17"/>
      <c r="G31" s="17"/>
    </row>
    <row r="32" ht="20.25" customHeight="1" spans="1:7">
      <c r="A32" s="90" t="s">
        <v>121</v>
      </c>
      <c r="B32" s="90" t="s">
        <v>122</v>
      </c>
      <c r="C32" s="17">
        <v>753804</v>
      </c>
      <c r="D32" s="17">
        <v>753804</v>
      </c>
      <c r="E32" s="17">
        <v>753804</v>
      </c>
      <c r="F32" s="17"/>
      <c r="G32" s="17"/>
    </row>
    <row r="33" ht="20.25" customHeight="1" spans="1:7">
      <c r="A33" s="65" t="s">
        <v>123</v>
      </c>
      <c r="B33" s="65"/>
      <c r="C33" s="66">
        <v>25817788.14</v>
      </c>
      <c r="D33" s="66">
        <v>9925981.74</v>
      </c>
      <c r="E33" s="66">
        <v>9063249.82</v>
      </c>
      <c r="F33" s="66">
        <v>862731.92</v>
      </c>
      <c r="G33" s="66">
        <v>15891806.4</v>
      </c>
    </row>
  </sheetData>
  <mergeCells count="7">
    <mergeCell ref="A2:G2"/>
    <mergeCell ref="A3:C3"/>
    <mergeCell ref="A4:B4"/>
    <mergeCell ref="D4:F4"/>
    <mergeCell ref="A33:B33"/>
    <mergeCell ref="C4:C5"/>
    <mergeCell ref="G4:G5"/>
  </mergeCells>
  <pageMargins left="0.357638888888889" right="0.357638888888889" top="0.802777777777778" bottom="0.802777777777778" header="0.5" footer="0.5"/>
  <pageSetup paperSize="9" pageOrder="overThenDown"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pane ySplit="1" topLeftCell="A2" activePane="bottomLeft" state="frozen"/>
      <selection/>
      <selection pane="bottomLeft" activeCell="F1" sqref="F1"/>
    </sheetView>
  </sheetViews>
  <sheetFormatPr defaultColWidth="8.85" defaultRowHeight="15" customHeight="1" outlineLevelRow="6" outlineLevelCol="5"/>
  <cols>
    <col min="1" max="1" width="23.75" customWidth="1"/>
    <col min="2" max="2" width="18.5" customWidth="1"/>
    <col min="3" max="6" width="20.75" customWidth="1"/>
  </cols>
  <sheetData>
    <row r="1" ht="18.75" customHeight="1" spans="1:6">
      <c r="A1" s="84"/>
      <c r="B1" s="84"/>
      <c r="C1" s="73"/>
      <c r="D1" s="1"/>
      <c r="E1" s="1"/>
      <c r="F1" s="79" t="s">
        <v>141</v>
      </c>
    </row>
    <row r="2" ht="41.25" customHeight="1" spans="1:6">
      <c r="A2" s="74" t="s">
        <v>142</v>
      </c>
      <c r="B2" s="74"/>
      <c r="C2" s="74"/>
      <c r="D2" s="74"/>
      <c r="E2" s="74"/>
      <c r="F2" s="74"/>
    </row>
    <row r="3" ht="18.75" customHeight="1" spans="1:6">
      <c r="A3" s="4" t="str">
        <f>"单位名称："&amp;"元江哈尼族彝族傣族自治县林业和草原局"</f>
        <v>单位名称：元江哈尼族彝族傣族自治县林业和草原局</v>
      </c>
      <c r="B3" s="4"/>
      <c r="C3" s="4"/>
      <c r="D3" s="85"/>
      <c r="E3" s="1"/>
      <c r="F3" s="79" t="s">
        <v>28</v>
      </c>
    </row>
    <row r="4" ht="26" customHeight="1" spans="1:6">
      <c r="A4" s="13" t="s">
        <v>143</v>
      </c>
      <c r="B4" s="45" t="s">
        <v>144</v>
      </c>
      <c r="C4" s="45" t="s">
        <v>145</v>
      </c>
      <c r="D4" s="45"/>
      <c r="E4" s="45"/>
      <c r="F4" s="45" t="s">
        <v>146</v>
      </c>
    </row>
    <row r="5" ht="26" customHeight="1" spans="1:6">
      <c r="A5" s="13"/>
      <c r="B5" s="45"/>
      <c r="C5" s="45" t="s">
        <v>33</v>
      </c>
      <c r="D5" s="45" t="s">
        <v>147</v>
      </c>
      <c r="E5" s="45" t="s">
        <v>148</v>
      </c>
      <c r="F5" s="45"/>
    </row>
    <row r="6" ht="26" customHeight="1" spans="1:6">
      <c r="A6" s="75">
        <v>1</v>
      </c>
      <c r="B6" s="86">
        <v>2</v>
      </c>
      <c r="C6" s="75">
        <v>3</v>
      </c>
      <c r="D6" s="75">
        <v>4</v>
      </c>
      <c r="E6" s="75">
        <v>5</v>
      </c>
      <c r="F6" s="75">
        <v>6</v>
      </c>
    </row>
    <row r="7" ht="26" customHeight="1" spans="1:6">
      <c r="A7" s="17">
        <v>127000</v>
      </c>
      <c r="B7" s="17"/>
      <c r="C7" s="17">
        <v>87000</v>
      </c>
      <c r="D7" s="17"/>
      <c r="E7" s="17">
        <v>87000</v>
      </c>
      <c r="F7" s="17">
        <v>40000</v>
      </c>
    </row>
  </sheetData>
  <mergeCells count="6">
    <mergeCell ref="A2:F2"/>
    <mergeCell ref="A3:C3"/>
    <mergeCell ref="C4:E4"/>
    <mergeCell ref="A4:A5"/>
    <mergeCell ref="B4:B5"/>
    <mergeCell ref="F4:F5"/>
  </mergeCells>
  <pageMargins left="0.75" right="0.75" top="1" bottom="1" header="0.5" footer="0.5"/>
  <pageSetup paperSize="9"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6"/>
  <sheetViews>
    <sheetView showZeros="0" topLeftCell="E1" workbookViewId="0">
      <pane ySplit="2" topLeftCell="A2" activePane="bottomLeft" state="frozen"/>
      <selection/>
      <selection pane="bottomLeft" activeCell="V9" sqref="V9"/>
    </sheetView>
  </sheetViews>
  <sheetFormatPr defaultColWidth="8.85" defaultRowHeight="15" customHeight="1"/>
  <cols>
    <col min="1" max="1" width="31.625" style="72" customWidth="1"/>
    <col min="2" max="2" width="19.75" style="72" customWidth="1"/>
    <col min="3" max="3" width="15.25" style="72" customWidth="1"/>
    <col min="4" max="4" width="9.125" style="72" customWidth="1"/>
    <col min="5" max="5" width="28.875" style="72" customWidth="1"/>
    <col min="6" max="6" width="10.125" style="72" customWidth="1"/>
    <col min="7" max="7" width="23.125" style="72" customWidth="1"/>
    <col min="8" max="8" width="12.625" style="72" customWidth="1"/>
    <col min="9" max="9" width="13.875" style="72" customWidth="1"/>
    <col min="10" max="10" width="6.375" style="72" customWidth="1"/>
    <col min="11" max="11" width="7.625" style="72" customWidth="1"/>
    <col min="12" max="12" width="11.625" style="72" customWidth="1"/>
    <col min="13" max="14" width="6.5" style="72" customWidth="1"/>
    <col min="15" max="15" width="7.5" style="72" customWidth="1"/>
    <col min="16" max="16" width="7.25" style="72" customWidth="1"/>
    <col min="17" max="17" width="6.5" style="72" customWidth="1"/>
    <col min="18" max="18" width="5.125" style="72" customWidth="1"/>
    <col min="19" max="19" width="5.25" style="72" customWidth="1"/>
    <col min="20" max="21" width="6.5" style="72" customWidth="1"/>
    <col min="22" max="22" width="7.25" style="72" customWidth="1"/>
    <col min="23" max="23" width="8.25" style="72" customWidth="1"/>
    <col min="24" max="16384" width="8.85" style="72"/>
  </cols>
  <sheetData>
    <row r="1" customHeight="1" spans="23:23">
      <c r="W1" s="83" t="s">
        <v>149</v>
      </c>
    </row>
    <row r="2" ht="30" customHeight="1" spans="1:23">
      <c r="A2" s="74" t="s">
        <v>150</v>
      </c>
      <c r="B2" s="74"/>
      <c r="C2" s="74"/>
      <c r="D2" s="74"/>
      <c r="E2" s="74"/>
      <c r="F2" s="74"/>
      <c r="G2" s="74"/>
      <c r="H2" s="74"/>
      <c r="I2" s="74"/>
      <c r="J2" s="74"/>
      <c r="K2" s="74"/>
      <c r="L2" s="77"/>
      <c r="M2" s="77"/>
      <c r="N2" s="77"/>
      <c r="O2" s="77"/>
      <c r="P2" s="77"/>
      <c r="Q2" s="77"/>
      <c r="R2" s="77"/>
      <c r="S2" s="77"/>
      <c r="T2" s="77"/>
      <c r="U2" s="77"/>
      <c r="V2" s="77"/>
      <c r="W2" s="77"/>
    </row>
    <row r="3" ht="18.75" customHeight="1" spans="1:23">
      <c r="A3" s="61" t="str">
        <f>"单位名称："&amp;"元江哈尼族彝族傣族自治县林业和草原局"</f>
        <v>单位名称：元江哈尼族彝族傣族自治县林业和草原局</v>
      </c>
      <c r="B3" s="61"/>
      <c r="C3" s="61"/>
      <c r="D3" s="61"/>
      <c r="E3" s="61"/>
      <c r="F3" s="61"/>
      <c r="G3" s="61"/>
      <c r="H3" s="78"/>
      <c r="I3" s="78"/>
      <c r="J3" s="78"/>
      <c r="K3" s="78"/>
      <c r="L3" s="79"/>
      <c r="M3" s="79"/>
      <c r="N3" s="79"/>
      <c r="O3" s="79"/>
      <c r="P3" s="79"/>
      <c r="Q3" s="79"/>
      <c r="R3" s="79"/>
      <c r="S3" s="79"/>
      <c r="T3" s="79"/>
      <c r="U3" s="79"/>
      <c r="V3" s="79"/>
      <c r="W3" s="79" t="s">
        <v>28</v>
      </c>
    </row>
    <row r="4" ht="18.75" customHeight="1" spans="1:23">
      <c r="A4" s="81" t="s">
        <v>151</v>
      </c>
      <c r="B4" s="81" t="s">
        <v>152</v>
      </c>
      <c r="C4" s="81" t="s">
        <v>153</v>
      </c>
      <c r="D4" s="81" t="s">
        <v>154</v>
      </c>
      <c r="E4" s="81" t="s">
        <v>155</v>
      </c>
      <c r="F4" s="81" t="s">
        <v>156</v>
      </c>
      <c r="G4" s="81" t="s">
        <v>157</v>
      </c>
      <c r="H4" s="81" t="s">
        <v>31</v>
      </c>
      <c r="I4" s="81" t="s">
        <v>158</v>
      </c>
      <c r="J4" s="81"/>
      <c r="K4" s="81"/>
      <c r="L4" s="81"/>
      <c r="M4" s="81"/>
      <c r="N4" s="81" t="s">
        <v>159</v>
      </c>
      <c r="O4" s="81"/>
      <c r="P4" s="81"/>
      <c r="Q4" s="81" t="s">
        <v>37</v>
      </c>
      <c r="R4" s="81" t="s">
        <v>62</v>
      </c>
      <c r="S4" s="81"/>
      <c r="T4" s="81"/>
      <c r="U4" s="81"/>
      <c r="V4" s="81"/>
      <c r="W4" s="81"/>
    </row>
    <row r="5" ht="18.75" customHeight="1" spans="1:23">
      <c r="A5" s="81"/>
      <c r="B5" s="81"/>
      <c r="C5" s="81"/>
      <c r="D5" s="81"/>
      <c r="E5" s="81"/>
      <c r="F5" s="81"/>
      <c r="G5" s="81"/>
      <c r="H5" s="81" t="s">
        <v>160</v>
      </c>
      <c r="I5" s="81" t="s">
        <v>161</v>
      </c>
      <c r="J5" s="81" t="s">
        <v>35</v>
      </c>
      <c r="K5" s="81" t="s">
        <v>36</v>
      </c>
      <c r="L5" s="81"/>
      <c r="M5" s="81"/>
      <c r="N5" s="81" t="s">
        <v>159</v>
      </c>
      <c r="O5" s="81" t="s">
        <v>35</v>
      </c>
      <c r="P5" s="81" t="s">
        <v>36</v>
      </c>
      <c r="Q5" s="81" t="s">
        <v>37</v>
      </c>
      <c r="R5" s="81" t="s">
        <v>62</v>
      </c>
      <c r="S5" s="81" t="s">
        <v>40</v>
      </c>
      <c r="T5" s="81" t="s">
        <v>41</v>
      </c>
      <c r="U5" s="81" t="s">
        <v>42</v>
      </c>
      <c r="V5" s="81" t="s">
        <v>43</v>
      </c>
      <c r="W5" s="81" t="s">
        <v>44</v>
      </c>
    </row>
    <row r="6" ht="18.75" customHeight="1" spans="1:23">
      <c r="A6" s="81"/>
      <c r="B6" s="81"/>
      <c r="C6" s="81"/>
      <c r="D6" s="81"/>
      <c r="E6" s="81"/>
      <c r="F6" s="81"/>
      <c r="G6" s="81"/>
      <c r="H6" s="81"/>
      <c r="I6" s="81" t="s">
        <v>162</v>
      </c>
      <c r="J6" s="81" t="s">
        <v>163</v>
      </c>
      <c r="K6" s="81" t="s">
        <v>164</v>
      </c>
      <c r="L6" s="81" t="s">
        <v>165</v>
      </c>
      <c r="M6" s="81" t="s">
        <v>166</v>
      </c>
      <c r="N6" s="81" t="s">
        <v>34</v>
      </c>
      <c r="O6" s="81" t="s">
        <v>35</v>
      </c>
      <c r="P6" s="81" t="s">
        <v>36</v>
      </c>
      <c r="Q6" s="81"/>
      <c r="R6" s="81" t="s">
        <v>33</v>
      </c>
      <c r="S6" s="81" t="s">
        <v>40</v>
      </c>
      <c r="T6" s="81" t="s">
        <v>41</v>
      </c>
      <c r="U6" s="81" t="s">
        <v>42</v>
      </c>
      <c r="V6" s="81" t="s">
        <v>43</v>
      </c>
      <c r="W6" s="81" t="s">
        <v>44</v>
      </c>
    </row>
    <row r="7" ht="21" customHeight="1" spans="1:23">
      <c r="A7" s="81"/>
      <c r="B7" s="81"/>
      <c r="C7" s="81"/>
      <c r="D7" s="81"/>
      <c r="E7" s="81"/>
      <c r="F7" s="81"/>
      <c r="G7" s="81"/>
      <c r="H7" s="81"/>
      <c r="I7" s="81" t="s">
        <v>33</v>
      </c>
      <c r="J7" s="81"/>
      <c r="K7" s="81"/>
      <c r="L7" s="81"/>
      <c r="M7" s="81"/>
      <c r="N7" s="81"/>
      <c r="O7" s="81"/>
      <c r="P7" s="81"/>
      <c r="Q7" s="81"/>
      <c r="R7" s="81"/>
      <c r="S7" s="81"/>
      <c r="T7" s="81"/>
      <c r="U7" s="81"/>
      <c r="V7" s="81"/>
      <c r="W7" s="81"/>
    </row>
    <row r="8" ht="18.75" customHeight="1" spans="1:23">
      <c r="A8" s="81" t="s">
        <v>45</v>
      </c>
      <c r="B8" s="81">
        <v>2</v>
      </c>
      <c r="C8" s="81">
        <v>3</v>
      </c>
      <c r="D8" s="81">
        <v>4</v>
      </c>
      <c r="E8" s="81">
        <v>5</v>
      </c>
      <c r="F8" s="81">
        <v>6</v>
      </c>
      <c r="G8" s="81">
        <v>7</v>
      </c>
      <c r="H8" s="81">
        <v>8</v>
      </c>
      <c r="I8" s="81">
        <v>9</v>
      </c>
      <c r="J8" s="81">
        <v>10</v>
      </c>
      <c r="K8" s="81">
        <v>11</v>
      </c>
      <c r="L8" s="81">
        <v>12</v>
      </c>
      <c r="M8" s="81">
        <v>13</v>
      </c>
      <c r="N8" s="81">
        <v>14</v>
      </c>
      <c r="O8" s="81">
        <v>15</v>
      </c>
      <c r="P8" s="81">
        <v>16</v>
      </c>
      <c r="Q8" s="81">
        <v>17</v>
      </c>
      <c r="R8" s="81">
        <v>18</v>
      </c>
      <c r="S8" s="81">
        <v>19</v>
      </c>
      <c r="T8" s="81">
        <v>20</v>
      </c>
      <c r="U8" s="81">
        <v>21</v>
      </c>
      <c r="V8" s="81">
        <v>22</v>
      </c>
      <c r="W8" s="81">
        <v>23</v>
      </c>
    </row>
    <row r="9" ht="18.75" customHeight="1" spans="1:23">
      <c r="A9" s="9" t="s">
        <v>55</v>
      </c>
      <c r="B9" s="9"/>
      <c r="C9" s="9"/>
      <c r="D9" s="9"/>
      <c r="E9" s="9"/>
      <c r="F9" s="9"/>
      <c r="G9" s="9"/>
      <c r="H9" s="82">
        <v>9925981.74</v>
      </c>
      <c r="I9" s="82">
        <v>9925981.74</v>
      </c>
      <c r="J9" s="82"/>
      <c r="K9" s="82"/>
      <c r="L9" s="82">
        <v>9925981.74</v>
      </c>
      <c r="M9" s="82"/>
      <c r="N9" s="82"/>
      <c r="O9" s="82"/>
      <c r="P9" s="82"/>
      <c r="Q9" s="82"/>
      <c r="R9" s="82"/>
      <c r="S9" s="82"/>
      <c r="T9" s="82"/>
      <c r="U9" s="82"/>
      <c r="V9" s="82"/>
      <c r="W9" s="82"/>
    </row>
    <row r="10" ht="18.75" customHeight="1" spans="1:23">
      <c r="A10" s="9" t="s">
        <v>55</v>
      </c>
      <c r="B10" s="9" t="s">
        <v>167</v>
      </c>
      <c r="C10" s="9" t="s">
        <v>168</v>
      </c>
      <c r="D10" s="9" t="s">
        <v>105</v>
      </c>
      <c r="E10" s="9" t="s">
        <v>106</v>
      </c>
      <c r="F10" s="9" t="s">
        <v>169</v>
      </c>
      <c r="G10" s="9" t="s">
        <v>170</v>
      </c>
      <c r="H10" s="82">
        <v>597204</v>
      </c>
      <c r="I10" s="82">
        <v>597204</v>
      </c>
      <c r="J10" s="82"/>
      <c r="K10" s="82"/>
      <c r="L10" s="82">
        <v>597204</v>
      </c>
      <c r="M10" s="82"/>
      <c r="N10" s="82"/>
      <c r="O10" s="82"/>
      <c r="P10" s="46"/>
      <c r="Q10" s="82"/>
      <c r="R10" s="82"/>
      <c r="S10" s="82"/>
      <c r="T10" s="82"/>
      <c r="U10" s="82"/>
      <c r="V10" s="82"/>
      <c r="W10" s="82"/>
    </row>
    <row r="11" ht="18.75" customHeight="1" spans="1:23">
      <c r="A11" s="9" t="s">
        <v>55</v>
      </c>
      <c r="B11" s="9" t="s">
        <v>167</v>
      </c>
      <c r="C11" s="9" t="s">
        <v>168</v>
      </c>
      <c r="D11" s="9" t="s">
        <v>105</v>
      </c>
      <c r="E11" s="9" t="s">
        <v>106</v>
      </c>
      <c r="F11" s="9" t="s">
        <v>171</v>
      </c>
      <c r="G11" s="9" t="s">
        <v>172</v>
      </c>
      <c r="H11" s="82">
        <v>878508</v>
      </c>
      <c r="I11" s="82">
        <v>878508</v>
      </c>
      <c r="J11" s="82"/>
      <c r="K11" s="82"/>
      <c r="L11" s="82">
        <v>878508</v>
      </c>
      <c r="M11" s="82"/>
      <c r="N11" s="82"/>
      <c r="O11" s="82"/>
      <c r="P11" s="46"/>
      <c r="Q11" s="82"/>
      <c r="R11" s="82"/>
      <c r="S11" s="82"/>
      <c r="T11" s="82"/>
      <c r="U11" s="82"/>
      <c r="V11" s="82"/>
      <c r="W11" s="82"/>
    </row>
    <row r="12" ht="18.75" customHeight="1" spans="1:23">
      <c r="A12" s="9" t="s">
        <v>55</v>
      </c>
      <c r="B12" s="9" t="s">
        <v>167</v>
      </c>
      <c r="C12" s="9" t="s">
        <v>168</v>
      </c>
      <c r="D12" s="9" t="s">
        <v>105</v>
      </c>
      <c r="E12" s="9" t="s">
        <v>106</v>
      </c>
      <c r="F12" s="9" t="s">
        <v>173</v>
      </c>
      <c r="G12" s="9" t="s">
        <v>174</v>
      </c>
      <c r="H12" s="82">
        <v>4200</v>
      </c>
      <c r="I12" s="82">
        <v>4200</v>
      </c>
      <c r="J12" s="82"/>
      <c r="K12" s="82"/>
      <c r="L12" s="82">
        <v>4200</v>
      </c>
      <c r="M12" s="82"/>
      <c r="N12" s="82"/>
      <c r="O12" s="82"/>
      <c r="P12" s="46"/>
      <c r="Q12" s="82"/>
      <c r="R12" s="82"/>
      <c r="S12" s="82"/>
      <c r="T12" s="82"/>
      <c r="U12" s="82"/>
      <c r="V12" s="82"/>
      <c r="W12" s="82"/>
    </row>
    <row r="13" ht="18.75" customHeight="1" spans="1:23">
      <c r="A13" s="9" t="s">
        <v>55</v>
      </c>
      <c r="B13" s="9" t="s">
        <v>167</v>
      </c>
      <c r="C13" s="9" t="s">
        <v>168</v>
      </c>
      <c r="D13" s="9" t="s">
        <v>105</v>
      </c>
      <c r="E13" s="9" t="s">
        <v>106</v>
      </c>
      <c r="F13" s="9" t="s">
        <v>173</v>
      </c>
      <c r="G13" s="9" t="s">
        <v>174</v>
      </c>
      <c r="H13" s="82">
        <v>49767</v>
      </c>
      <c r="I13" s="82">
        <v>49767</v>
      </c>
      <c r="J13" s="82"/>
      <c r="K13" s="82"/>
      <c r="L13" s="82">
        <v>49767</v>
      </c>
      <c r="M13" s="82"/>
      <c r="N13" s="82"/>
      <c r="O13" s="82"/>
      <c r="P13" s="46"/>
      <c r="Q13" s="82"/>
      <c r="R13" s="82"/>
      <c r="S13" s="82"/>
      <c r="T13" s="82"/>
      <c r="U13" s="82"/>
      <c r="V13" s="82"/>
      <c r="W13" s="82"/>
    </row>
    <row r="14" ht="18.75" customHeight="1" spans="1:23">
      <c r="A14" s="9" t="s">
        <v>55</v>
      </c>
      <c r="B14" s="9" t="s">
        <v>175</v>
      </c>
      <c r="C14" s="9" t="s">
        <v>176</v>
      </c>
      <c r="D14" s="9" t="s">
        <v>107</v>
      </c>
      <c r="E14" s="9" t="s">
        <v>108</v>
      </c>
      <c r="F14" s="9" t="s">
        <v>169</v>
      </c>
      <c r="G14" s="9" t="s">
        <v>170</v>
      </c>
      <c r="H14" s="82">
        <v>1951032</v>
      </c>
      <c r="I14" s="82">
        <v>1951032</v>
      </c>
      <c r="J14" s="82"/>
      <c r="K14" s="82"/>
      <c r="L14" s="82">
        <v>1951032</v>
      </c>
      <c r="M14" s="82"/>
      <c r="N14" s="82"/>
      <c r="O14" s="82"/>
      <c r="P14" s="46"/>
      <c r="Q14" s="82"/>
      <c r="R14" s="82"/>
      <c r="S14" s="82"/>
      <c r="T14" s="82"/>
      <c r="U14" s="82"/>
      <c r="V14" s="82"/>
      <c r="W14" s="82"/>
    </row>
    <row r="15" ht="18.75" customHeight="1" spans="1:23">
      <c r="A15" s="9" t="s">
        <v>55</v>
      </c>
      <c r="B15" s="9" t="s">
        <v>175</v>
      </c>
      <c r="C15" s="9" t="s">
        <v>176</v>
      </c>
      <c r="D15" s="9" t="s">
        <v>107</v>
      </c>
      <c r="E15" s="9" t="s">
        <v>108</v>
      </c>
      <c r="F15" s="9" t="s">
        <v>171</v>
      </c>
      <c r="G15" s="9" t="s">
        <v>172</v>
      </c>
      <c r="H15" s="82">
        <v>329340</v>
      </c>
      <c r="I15" s="82">
        <v>329340</v>
      </c>
      <c r="J15" s="82"/>
      <c r="K15" s="82"/>
      <c r="L15" s="82">
        <v>329340</v>
      </c>
      <c r="M15" s="82"/>
      <c r="N15" s="82"/>
      <c r="O15" s="82"/>
      <c r="P15" s="46"/>
      <c r="Q15" s="82"/>
      <c r="R15" s="82"/>
      <c r="S15" s="82"/>
      <c r="T15" s="82"/>
      <c r="U15" s="82"/>
      <c r="V15" s="82"/>
      <c r="W15" s="82"/>
    </row>
    <row r="16" ht="18.75" customHeight="1" spans="1:23">
      <c r="A16" s="9" t="s">
        <v>55</v>
      </c>
      <c r="B16" s="9" t="s">
        <v>175</v>
      </c>
      <c r="C16" s="9" t="s">
        <v>176</v>
      </c>
      <c r="D16" s="9" t="s">
        <v>107</v>
      </c>
      <c r="E16" s="9" t="s">
        <v>108</v>
      </c>
      <c r="F16" s="9" t="s">
        <v>173</v>
      </c>
      <c r="G16" s="9" t="s">
        <v>174</v>
      </c>
      <c r="H16" s="82">
        <v>162586</v>
      </c>
      <c r="I16" s="82">
        <v>162586</v>
      </c>
      <c r="J16" s="82"/>
      <c r="K16" s="82"/>
      <c r="L16" s="82">
        <v>162586</v>
      </c>
      <c r="M16" s="82"/>
      <c r="N16" s="82"/>
      <c r="O16" s="82"/>
      <c r="P16" s="46"/>
      <c r="Q16" s="82"/>
      <c r="R16" s="82"/>
      <c r="S16" s="82"/>
      <c r="T16" s="82"/>
      <c r="U16" s="82"/>
      <c r="V16" s="82"/>
      <c r="W16" s="82"/>
    </row>
    <row r="17" ht="18.75" customHeight="1" spans="1:23">
      <c r="A17" s="9" t="s">
        <v>55</v>
      </c>
      <c r="B17" s="9" t="s">
        <v>175</v>
      </c>
      <c r="C17" s="9" t="s">
        <v>176</v>
      </c>
      <c r="D17" s="9" t="s">
        <v>107</v>
      </c>
      <c r="E17" s="9" t="s">
        <v>108</v>
      </c>
      <c r="F17" s="9" t="s">
        <v>173</v>
      </c>
      <c r="G17" s="9" t="s">
        <v>174</v>
      </c>
      <c r="H17" s="82">
        <v>10800</v>
      </c>
      <c r="I17" s="82">
        <v>10800</v>
      </c>
      <c r="J17" s="82"/>
      <c r="K17" s="82"/>
      <c r="L17" s="82">
        <v>10800</v>
      </c>
      <c r="M17" s="82"/>
      <c r="N17" s="82"/>
      <c r="O17" s="82"/>
      <c r="P17" s="46"/>
      <c r="Q17" s="82"/>
      <c r="R17" s="82"/>
      <c r="S17" s="82"/>
      <c r="T17" s="82"/>
      <c r="U17" s="82"/>
      <c r="V17" s="82"/>
      <c r="W17" s="82"/>
    </row>
    <row r="18" ht="18.75" customHeight="1" spans="1:23">
      <c r="A18" s="9" t="s">
        <v>55</v>
      </c>
      <c r="B18" s="9" t="s">
        <v>175</v>
      </c>
      <c r="C18" s="9" t="s">
        <v>176</v>
      </c>
      <c r="D18" s="9" t="s">
        <v>107</v>
      </c>
      <c r="E18" s="9" t="s">
        <v>108</v>
      </c>
      <c r="F18" s="9" t="s">
        <v>177</v>
      </c>
      <c r="G18" s="9" t="s">
        <v>178</v>
      </c>
      <c r="H18" s="82">
        <v>1080000</v>
      </c>
      <c r="I18" s="82">
        <v>1080000</v>
      </c>
      <c r="J18" s="82"/>
      <c r="K18" s="82"/>
      <c r="L18" s="82">
        <v>1080000</v>
      </c>
      <c r="M18" s="82"/>
      <c r="N18" s="82"/>
      <c r="O18" s="82"/>
      <c r="P18" s="46"/>
      <c r="Q18" s="82"/>
      <c r="R18" s="82"/>
      <c r="S18" s="82"/>
      <c r="T18" s="82"/>
      <c r="U18" s="82"/>
      <c r="V18" s="82"/>
      <c r="W18" s="82"/>
    </row>
    <row r="19" ht="18.75" customHeight="1" spans="1:23">
      <c r="A19" s="9" t="s">
        <v>55</v>
      </c>
      <c r="B19" s="9" t="s">
        <v>175</v>
      </c>
      <c r="C19" s="9" t="s">
        <v>176</v>
      </c>
      <c r="D19" s="9" t="s">
        <v>107</v>
      </c>
      <c r="E19" s="9" t="s">
        <v>108</v>
      </c>
      <c r="F19" s="9" t="s">
        <v>177</v>
      </c>
      <c r="G19" s="9" t="s">
        <v>178</v>
      </c>
      <c r="H19" s="82">
        <v>605880</v>
      </c>
      <c r="I19" s="82">
        <v>605880</v>
      </c>
      <c r="J19" s="82"/>
      <c r="K19" s="82"/>
      <c r="L19" s="82">
        <v>605880</v>
      </c>
      <c r="M19" s="82"/>
      <c r="N19" s="82"/>
      <c r="O19" s="82"/>
      <c r="P19" s="46"/>
      <c r="Q19" s="82"/>
      <c r="R19" s="82"/>
      <c r="S19" s="82"/>
      <c r="T19" s="82"/>
      <c r="U19" s="82"/>
      <c r="V19" s="82"/>
      <c r="W19" s="82"/>
    </row>
    <row r="20" ht="18" customHeight="1" spans="1:23">
      <c r="A20" s="9" t="s">
        <v>55</v>
      </c>
      <c r="B20" s="9" t="s">
        <v>179</v>
      </c>
      <c r="C20" s="9" t="s">
        <v>180</v>
      </c>
      <c r="D20" s="9" t="s">
        <v>79</v>
      </c>
      <c r="E20" s="9" t="s">
        <v>80</v>
      </c>
      <c r="F20" s="9" t="s">
        <v>181</v>
      </c>
      <c r="G20" s="9" t="s">
        <v>182</v>
      </c>
      <c r="H20" s="82">
        <v>954741.28</v>
      </c>
      <c r="I20" s="82">
        <v>954741.28</v>
      </c>
      <c r="J20" s="82"/>
      <c r="K20" s="82"/>
      <c r="L20" s="82">
        <v>954741.28</v>
      </c>
      <c r="M20" s="82"/>
      <c r="N20" s="82"/>
      <c r="O20" s="82"/>
      <c r="P20" s="46"/>
      <c r="Q20" s="82"/>
      <c r="R20" s="82"/>
      <c r="S20" s="82"/>
      <c r="T20" s="82"/>
      <c r="U20" s="82"/>
      <c r="V20" s="82"/>
      <c r="W20" s="82"/>
    </row>
    <row r="21" ht="19" customHeight="1" spans="1:23">
      <c r="A21" s="9" t="s">
        <v>55</v>
      </c>
      <c r="B21" s="9" t="s">
        <v>179</v>
      </c>
      <c r="C21" s="9" t="s">
        <v>180</v>
      </c>
      <c r="D21" s="9" t="s">
        <v>89</v>
      </c>
      <c r="E21" s="9" t="s">
        <v>90</v>
      </c>
      <c r="F21" s="9" t="s">
        <v>183</v>
      </c>
      <c r="G21" s="9" t="s">
        <v>184</v>
      </c>
      <c r="H21" s="82">
        <v>126159.59</v>
      </c>
      <c r="I21" s="82">
        <v>126159.59</v>
      </c>
      <c r="J21" s="82"/>
      <c r="K21" s="82"/>
      <c r="L21" s="82">
        <v>126159.59</v>
      </c>
      <c r="M21" s="82"/>
      <c r="N21" s="82"/>
      <c r="O21" s="82"/>
      <c r="P21" s="46"/>
      <c r="Q21" s="82"/>
      <c r="R21" s="82"/>
      <c r="S21" s="82"/>
      <c r="T21" s="82"/>
      <c r="U21" s="82"/>
      <c r="V21" s="82"/>
      <c r="W21" s="82"/>
    </row>
    <row r="22" ht="19" customHeight="1" spans="1:23">
      <c r="A22" s="9" t="s">
        <v>55</v>
      </c>
      <c r="B22" s="9" t="s">
        <v>179</v>
      </c>
      <c r="C22" s="9" t="s">
        <v>180</v>
      </c>
      <c r="D22" s="9" t="s">
        <v>91</v>
      </c>
      <c r="E22" s="9" t="s">
        <v>92</v>
      </c>
      <c r="F22" s="9" t="s">
        <v>183</v>
      </c>
      <c r="G22" s="9" t="s">
        <v>184</v>
      </c>
      <c r="H22" s="82">
        <v>369112.45</v>
      </c>
      <c r="I22" s="82">
        <v>369112.45</v>
      </c>
      <c r="J22" s="82"/>
      <c r="K22" s="82"/>
      <c r="L22" s="82">
        <v>369112.45</v>
      </c>
      <c r="M22" s="82"/>
      <c r="N22" s="82"/>
      <c r="O22" s="82"/>
      <c r="P22" s="46"/>
      <c r="Q22" s="82"/>
      <c r="R22" s="82"/>
      <c r="S22" s="82"/>
      <c r="T22" s="82"/>
      <c r="U22" s="82"/>
      <c r="V22" s="82"/>
      <c r="W22" s="82"/>
    </row>
    <row r="23" ht="19" customHeight="1" spans="1:23">
      <c r="A23" s="9" t="s">
        <v>55</v>
      </c>
      <c r="B23" s="9" t="s">
        <v>179</v>
      </c>
      <c r="C23" s="9" t="s">
        <v>180</v>
      </c>
      <c r="D23" s="9" t="s">
        <v>93</v>
      </c>
      <c r="E23" s="9" t="s">
        <v>94</v>
      </c>
      <c r="F23" s="9" t="s">
        <v>185</v>
      </c>
      <c r="G23" s="9" t="s">
        <v>186</v>
      </c>
      <c r="H23" s="82">
        <v>29835.67</v>
      </c>
      <c r="I23" s="82">
        <v>29835.67</v>
      </c>
      <c r="J23" s="82"/>
      <c r="K23" s="82"/>
      <c r="L23" s="82">
        <v>29835.67</v>
      </c>
      <c r="M23" s="82"/>
      <c r="N23" s="82"/>
      <c r="O23" s="82"/>
      <c r="P23" s="46"/>
      <c r="Q23" s="82"/>
      <c r="R23" s="82"/>
      <c r="S23" s="82"/>
      <c r="T23" s="82"/>
      <c r="U23" s="82"/>
      <c r="V23" s="82"/>
      <c r="W23" s="82"/>
    </row>
    <row r="24" ht="19" customHeight="1" spans="1:23">
      <c r="A24" s="9" t="s">
        <v>55</v>
      </c>
      <c r="B24" s="9" t="s">
        <v>179</v>
      </c>
      <c r="C24" s="9" t="s">
        <v>180</v>
      </c>
      <c r="D24" s="9" t="s">
        <v>93</v>
      </c>
      <c r="E24" s="9" t="s">
        <v>94</v>
      </c>
      <c r="F24" s="9" t="s">
        <v>185</v>
      </c>
      <c r="G24" s="9" t="s">
        <v>186</v>
      </c>
      <c r="H24" s="82">
        <v>19415</v>
      </c>
      <c r="I24" s="82">
        <v>19415</v>
      </c>
      <c r="J24" s="82"/>
      <c r="K24" s="82"/>
      <c r="L24" s="82">
        <v>19415</v>
      </c>
      <c r="M24" s="82"/>
      <c r="N24" s="82"/>
      <c r="O24" s="82"/>
      <c r="P24" s="46"/>
      <c r="Q24" s="82"/>
      <c r="R24" s="82"/>
      <c r="S24" s="82"/>
      <c r="T24" s="82"/>
      <c r="U24" s="82"/>
      <c r="V24" s="82"/>
      <c r="W24" s="82"/>
    </row>
    <row r="25" ht="18" customHeight="1" spans="1:23">
      <c r="A25" s="9" t="s">
        <v>55</v>
      </c>
      <c r="B25" s="9" t="s">
        <v>179</v>
      </c>
      <c r="C25" s="9" t="s">
        <v>180</v>
      </c>
      <c r="D25" s="9" t="s">
        <v>93</v>
      </c>
      <c r="E25" s="9" t="s">
        <v>94</v>
      </c>
      <c r="F25" s="9" t="s">
        <v>185</v>
      </c>
      <c r="G25" s="9" t="s">
        <v>186</v>
      </c>
      <c r="H25" s="82">
        <v>9178</v>
      </c>
      <c r="I25" s="82">
        <v>9178</v>
      </c>
      <c r="J25" s="82"/>
      <c r="K25" s="82"/>
      <c r="L25" s="82">
        <v>9178</v>
      </c>
      <c r="M25" s="82"/>
      <c r="N25" s="82"/>
      <c r="O25" s="82"/>
      <c r="P25" s="46"/>
      <c r="Q25" s="82"/>
      <c r="R25" s="82"/>
      <c r="S25" s="82"/>
      <c r="T25" s="82"/>
      <c r="U25" s="82"/>
      <c r="V25" s="82"/>
      <c r="W25" s="82"/>
    </row>
    <row r="26" ht="18.75" customHeight="1" spans="1:23">
      <c r="A26" s="9" t="s">
        <v>55</v>
      </c>
      <c r="B26" s="9" t="s">
        <v>179</v>
      </c>
      <c r="C26" s="9" t="s">
        <v>180</v>
      </c>
      <c r="D26" s="9" t="s">
        <v>105</v>
      </c>
      <c r="E26" s="9" t="s">
        <v>106</v>
      </c>
      <c r="F26" s="9" t="s">
        <v>185</v>
      </c>
      <c r="G26" s="9" t="s">
        <v>186</v>
      </c>
      <c r="H26" s="82">
        <v>1428.5</v>
      </c>
      <c r="I26" s="82">
        <v>1428.5</v>
      </c>
      <c r="J26" s="82"/>
      <c r="K26" s="82"/>
      <c r="L26" s="82">
        <v>1428.5</v>
      </c>
      <c r="M26" s="82"/>
      <c r="N26" s="82"/>
      <c r="O26" s="82"/>
      <c r="P26" s="46"/>
      <c r="Q26" s="82"/>
      <c r="R26" s="82"/>
      <c r="S26" s="82"/>
      <c r="T26" s="82"/>
      <c r="U26" s="82"/>
      <c r="V26" s="82"/>
      <c r="W26" s="82"/>
    </row>
    <row r="27" ht="18.75" customHeight="1" spans="1:23">
      <c r="A27" s="9" t="s">
        <v>55</v>
      </c>
      <c r="B27" s="9" t="s">
        <v>179</v>
      </c>
      <c r="C27" s="9" t="s">
        <v>180</v>
      </c>
      <c r="D27" s="9" t="s">
        <v>107</v>
      </c>
      <c r="E27" s="9" t="s">
        <v>108</v>
      </c>
      <c r="F27" s="9" t="s">
        <v>185</v>
      </c>
      <c r="G27" s="9" t="s">
        <v>186</v>
      </c>
      <c r="H27" s="82">
        <v>31129.97</v>
      </c>
      <c r="I27" s="82">
        <v>31129.97</v>
      </c>
      <c r="J27" s="82"/>
      <c r="K27" s="82"/>
      <c r="L27" s="82">
        <v>31129.97</v>
      </c>
      <c r="M27" s="82"/>
      <c r="N27" s="82"/>
      <c r="O27" s="82"/>
      <c r="P27" s="46"/>
      <c r="Q27" s="82"/>
      <c r="R27" s="82"/>
      <c r="S27" s="82"/>
      <c r="T27" s="82"/>
      <c r="U27" s="82"/>
      <c r="V27" s="82"/>
      <c r="W27" s="82"/>
    </row>
    <row r="28" ht="18.75" customHeight="1" spans="1:23">
      <c r="A28" s="9" t="s">
        <v>55</v>
      </c>
      <c r="B28" s="9" t="s">
        <v>187</v>
      </c>
      <c r="C28" s="9" t="s">
        <v>122</v>
      </c>
      <c r="D28" s="9" t="s">
        <v>121</v>
      </c>
      <c r="E28" s="9" t="s">
        <v>122</v>
      </c>
      <c r="F28" s="9" t="s">
        <v>188</v>
      </c>
      <c r="G28" s="9" t="s">
        <v>122</v>
      </c>
      <c r="H28" s="82">
        <v>753804</v>
      </c>
      <c r="I28" s="82">
        <v>753804</v>
      </c>
      <c r="J28" s="82"/>
      <c r="K28" s="82"/>
      <c r="L28" s="82">
        <v>753804</v>
      </c>
      <c r="M28" s="82"/>
      <c r="N28" s="82"/>
      <c r="O28" s="82"/>
      <c r="P28" s="46"/>
      <c r="Q28" s="82"/>
      <c r="R28" s="82"/>
      <c r="S28" s="82"/>
      <c r="T28" s="82"/>
      <c r="U28" s="82"/>
      <c r="V28" s="82"/>
      <c r="W28" s="82"/>
    </row>
    <row r="29" ht="18.75" customHeight="1" spans="1:23">
      <c r="A29" s="9" t="s">
        <v>55</v>
      </c>
      <c r="B29" s="9" t="s">
        <v>189</v>
      </c>
      <c r="C29" s="9" t="s">
        <v>190</v>
      </c>
      <c r="D29" s="9" t="s">
        <v>105</v>
      </c>
      <c r="E29" s="9" t="s">
        <v>106</v>
      </c>
      <c r="F29" s="9" t="s">
        <v>191</v>
      </c>
      <c r="G29" s="9" t="s">
        <v>192</v>
      </c>
      <c r="H29" s="82">
        <v>87000</v>
      </c>
      <c r="I29" s="82">
        <v>87000</v>
      </c>
      <c r="J29" s="82"/>
      <c r="K29" s="82"/>
      <c r="L29" s="82">
        <v>87000</v>
      </c>
      <c r="M29" s="82"/>
      <c r="N29" s="82"/>
      <c r="O29" s="82"/>
      <c r="P29" s="46"/>
      <c r="Q29" s="82"/>
      <c r="R29" s="82"/>
      <c r="S29" s="82"/>
      <c r="T29" s="82"/>
      <c r="U29" s="82"/>
      <c r="V29" s="82"/>
      <c r="W29" s="82"/>
    </row>
    <row r="30" ht="18.75" customHeight="1" spans="1:23">
      <c r="A30" s="9" t="s">
        <v>55</v>
      </c>
      <c r="B30" s="9" t="s">
        <v>193</v>
      </c>
      <c r="C30" s="9" t="s">
        <v>194</v>
      </c>
      <c r="D30" s="9" t="s">
        <v>105</v>
      </c>
      <c r="E30" s="9" t="s">
        <v>106</v>
      </c>
      <c r="F30" s="9" t="s">
        <v>195</v>
      </c>
      <c r="G30" s="9" t="s">
        <v>194</v>
      </c>
      <c r="H30" s="82">
        <v>29756.88</v>
      </c>
      <c r="I30" s="82">
        <v>29756.88</v>
      </c>
      <c r="J30" s="82"/>
      <c r="K30" s="82"/>
      <c r="L30" s="82">
        <v>29756.88</v>
      </c>
      <c r="M30" s="82"/>
      <c r="N30" s="82"/>
      <c r="O30" s="82"/>
      <c r="P30" s="46"/>
      <c r="Q30" s="82"/>
      <c r="R30" s="82"/>
      <c r="S30" s="82"/>
      <c r="T30" s="82"/>
      <c r="U30" s="82"/>
      <c r="V30" s="82"/>
      <c r="W30" s="82"/>
    </row>
    <row r="31" ht="18.75" customHeight="1" spans="1:23">
      <c r="A31" s="9" t="s">
        <v>55</v>
      </c>
      <c r="B31" s="9" t="s">
        <v>193</v>
      </c>
      <c r="C31" s="9" t="s">
        <v>194</v>
      </c>
      <c r="D31" s="9" t="s">
        <v>107</v>
      </c>
      <c r="E31" s="9" t="s">
        <v>108</v>
      </c>
      <c r="F31" s="9" t="s">
        <v>195</v>
      </c>
      <c r="G31" s="9" t="s">
        <v>194</v>
      </c>
      <c r="H31" s="82">
        <v>89915.04</v>
      </c>
      <c r="I31" s="82">
        <v>89915.04</v>
      </c>
      <c r="J31" s="82"/>
      <c r="K31" s="82"/>
      <c r="L31" s="82">
        <v>89915.04</v>
      </c>
      <c r="M31" s="82"/>
      <c r="N31" s="82"/>
      <c r="O31" s="82"/>
      <c r="P31" s="46"/>
      <c r="Q31" s="82"/>
      <c r="R31" s="82"/>
      <c r="S31" s="82"/>
      <c r="T31" s="82"/>
      <c r="U31" s="82"/>
      <c r="V31" s="82"/>
      <c r="W31" s="82"/>
    </row>
    <row r="32" ht="18.75" customHeight="1" spans="1:23">
      <c r="A32" s="9" t="s">
        <v>55</v>
      </c>
      <c r="B32" s="9" t="s">
        <v>196</v>
      </c>
      <c r="C32" s="9" t="s">
        <v>197</v>
      </c>
      <c r="D32" s="9" t="s">
        <v>75</v>
      </c>
      <c r="E32" s="9" t="s">
        <v>76</v>
      </c>
      <c r="F32" s="9" t="s">
        <v>198</v>
      </c>
      <c r="G32" s="9" t="s">
        <v>199</v>
      </c>
      <c r="H32" s="82">
        <v>7200</v>
      </c>
      <c r="I32" s="82">
        <v>7200</v>
      </c>
      <c r="J32" s="82"/>
      <c r="K32" s="82"/>
      <c r="L32" s="82">
        <v>7200</v>
      </c>
      <c r="M32" s="82"/>
      <c r="N32" s="82"/>
      <c r="O32" s="82"/>
      <c r="P32" s="46"/>
      <c r="Q32" s="82"/>
      <c r="R32" s="82"/>
      <c r="S32" s="82"/>
      <c r="T32" s="82"/>
      <c r="U32" s="82"/>
      <c r="V32" s="82"/>
      <c r="W32" s="82"/>
    </row>
    <row r="33" ht="18.75" customHeight="1" spans="1:23">
      <c r="A33" s="9" t="s">
        <v>55</v>
      </c>
      <c r="B33" s="9" t="s">
        <v>196</v>
      </c>
      <c r="C33" s="9" t="s">
        <v>197</v>
      </c>
      <c r="D33" s="9" t="s">
        <v>77</v>
      </c>
      <c r="E33" s="9" t="s">
        <v>78</v>
      </c>
      <c r="F33" s="9" t="s">
        <v>198</v>
      </c>
      <c r="G33" s="9" t="s">
        <v>199</v>
      </c>
      <c r="H33" s="82">
        <v>11400</v>
      </c>
      <c r="I33" s="82">
        <v>11400</v>
      </c>
      <c r="J33" s="82"/>
      <c r="K33" s="82"/>
      <c r="L33" s="82">
        <v>11400</v>
      </c>
      <c r="M33" s="82"/>
      <c r="N33" s="82"/>
      <c r="O33" s="82"/>
      <c r="P33" s="46"/>
      <c r="Q33" s="82"/>
      <c r="R33" s="82"/>
      <c r="S33" s="82"/>
      <c r="T33" s="82"/>
      <c r="U33" s="82"/>
      <c r="V33" s="82"/>
      <c r="W33" s="82"/>
    </row>
    <row r="34" ht="18.75" customHeight="1" spans="1:23">
      <c r="A34" s="9" t="s">
        <v>55</v>
      </c>
      <c r="B34" s="9" t="s">
        <v>196</v>
      </c>
      <c r="C34" s="9" t="s">
        <v>197</v>
      </c>
      <c r="D34" s="9" t="s">
        <v>105</v>
      </c>
      <c r="E34" s="9" t="s">
        <v>106</v>
      </c>
      <c r="F34" s="9" t="s">
        <v>200</v>
      </c>
      <c r="G34" s="9" t="s">
        <v>201</v>
      </c>
      <c r="H34" s="82">
        <v>106420</v>
      </c>
      <c r="I34" s="82">
        <v>106420</v>
      </c>
      <c r="J34" s="82"/>
      <c r="K34" s="82"/>
      <c r="L34" s="82">
        <v>106420</v>
      </c>
      <c r="M34" s="82"/>
      <c r="N34" s="82"/>
      <c r="O34" s="82"/>
      <c r="P34" s="46"/>
      <c r="Q34" s="82"/>
      <c r="R34" s="82"/>
      <c r="S34" s="82"/>
      <c r="T34" s="82"/>
      <c r="U34" s="82"/>
      <c r="V34" s="82"/>
      <c r="W34" s="82"/>
    </row>
    <row r="35" ht="18.75" customHeight="1" spans="1:23">
      <c r="A35" s="9" t="s">
        <v>55</v>
      </c>
      <c r="B35" s="9" t="s">
        <v>196</v>
      </c>
      <c r="C35" s="9" t="s">
        <v>197</v>
      </c>
      <c r="D35" s="9" t="s">
        <v>105</v>
      </c>
      <c r="E35" s="9" t="s">
        <v>106</v>
      </c>
      <c r="F35" s="9" t="s">
        <v>202</v>
      </c>
      <c r="G35" s="9" t="s">
        <v>203</v>
      </c>
      <c r="H35" s="82">
        <v>10000</v>
      </c>
      <c r="I35" s="82">
        <v>10000</v>
      </c>
      <c r="J35" s="82"/>
      <c r="K35" s="82"/>
      <c r="L35" s="82">
        <v>10000</v>
      </c>
      <c r="M35" s="82"/>
      <c r="N35" s="82"/>
      <c r="O35" s="82"/>
      <c r="P35" s="46"/>
      <c r="Q35" s="82"/>
      <c r="R35" s="82"/>
      <c r="S35" s="82"/>
      <c r="T35" s="82"/>
      <c r="U35" s="82"/>
      <c r="V35" s="82"/>
      <c r="W35" s="82"/>
    </row>
    <row r="36" ht="18.75" customHeight="1" spans="1:23">
      <c r="A36" s="9" t="s">
        <v>55</v>
      </c>
      <c r="B36" s="9" t="s">
        <v>196</v>
      </c>
      <c r="C36" s="9" t="s">
        <v>197</v>
      </c>
      <c r="D36" s="9" t="s">
        <v>105</v>
      </c>
      <c r="E36" s="9" t="s">
        <v>106</v>
      </c>
      <c r="F36" s="9" t="s">
        <v>204</v>
      </c>
      <c r="G36" s="9" t="s">
        <v>205</v>
      </c>
      <c r="H36" s="82">
        <v>5000</v>
      </c>
      <c r="I36" s="82">
        <v>5000</v>
      </c>
      <c r="J36" s="82"/>
      <c r="K36" s="82"/>
      <c r="L36" s="82">
        <v>5000</v>
      </c>
      <c r="M36" s="82"/>
      <c r="N36" s="82"/>
      <c r="O36" s="82"/>
      <c r="P36" s="46"/>
      <c r="Q36" s="82"/>
      <c r="R36" s="82"/>
      <c r="S36" s="82"/>
      <c r="T36" s="82"/>
      <c r="U36" s="82"/>
      <c r="V36" s="82"/>
      <c r="W36" s="82"/>
    </row>
    <row r="37" ht="18.75" customHeight="1" spans="1:23">
      <c r="A37" s="9" t="s">
        <v>55</v>
      </c>
      <c r="B37" s="9" t="s">
        <v>196</v>
      </c>
      <c r="C37" s="9" t="s">
        <v>197</v>
      </c>
      <c r="D37" s="9" t="s">
        <v>105</v>
      </c>
      <c r="E37" s="9" t="s">
        <v>106</v>
      </c>
      <c r="F37" s="9" t="s">
        <v>206</v>
      </c>
      <c r="G37" s="9" t="s">
        <v>207</v>
      </c>
      <c r="H37" s="82">
        <v>5000</v>
      </c>
      <c r="I37" s="82">
        <v>5000</v>
      </c>
      <c r="J37" s="82"/>
      <c r="K37" s="82"/>
      <c r="L37" s="82">
        <v>5000</v>
      </c>
      <c r="M37" s="82"/>
      <c r="N37" s="82"/>
      <c r="O37" s="82"/>
      <c r="P37" s="46"/>
      <c r="Q37" s="82"/>
      <c r="R37" s="82"/>
      <c r="S37" s="82"/>
      <c r="T37" s="82"/>
      <c r="U37" s="82"/>
      <c r="V37" s="82"/>
      <c r="W37" s="82"/>
    </row>
    <row r="38" ht="18.75" customHeight="1" spans="1:23">
      <c r="A38" s="9" t="s">
        <v>55</v>
      </c>
      <c r="B38" s="9" t="s">
        <v>196</v>
      </c>
      <c r="C38" s="9" t="s">
        <v>197</v>
      </c>
      <c r="D38" s="9" t="s">
        <v>105</v>
      </c>
      <c r="E38" s="9" t="s">
        <v>106</v>
      </c>
      <c r="F38" s="9" t="s">
        <v>208</v>
      </c>
      <c r="G38" s="9" t="s">
        <v>209</v>
      </c>
      <c r="H38" s="82">
        <v>12360</v>
      </c>
      <c r="I38" s="82">
        <v>12360</v>
      </c>
      <c r="J38" s="82"/>
      <c r="K38" s="82"/>
      <c r="L38" s="82">
        <v>12360</v>
      </c>
      <c r="M38" s="82"/>
      <c r="N38" s="82"/>
      <c r="O38" s="82"/>
      <c r="P38" s="46"/>
      <c r="Q38" s="82"/>
      <c r="R38" s="82"/>
      <c r="S38" s="82"/>
      <c r="T38" s="82"/>
      <c r="U38" s="82"/>
      <c r="V38" s="82"/>
      <c r="W38" s="82"/>
    </row>
    <row r="39" ht="18.75" customHeight="1" spans="1:23">
      <c r="A39" s="9" t="s">
        <v>55</v>
      </c>
      <c r="B39" s="9" t="s">
        <v>196</v>
      </c>
      <c r="C39" s="9" t="s">
        <v>197</v>
      </c>
      <c r="D39" s="9" t="s">
        <v>107</v>
      </c>
      <c r="E39" s="9" t="s">
        <v>108</v>
      </c>
      <c r="F39" s="9" t="s">
        <v>200</v>
      </c>
      <c r="G39" s="9" t="s">
        <v>201</v>
      </c>
      <c r="H39" s="82">
        <v>160080</v>
      </c>
      <c r="I39" s="82">
        <v>160080</v>
      </c>
      <c r="J39" s="82"/>
      <c r="K39" s="82"/>
      <c r="L39" s="82">
        <v>160080</v>
      </c>
      <c r="M39" s="82"/>
      <c r="N39" s="82"/>
      <c r="O39" s="82"/>
      <c r="P39" s="46"/>
      <c r="Q39" s="82"/>
      <c r="R39" s="82"/>
      <c r="S39" s="82"/>
      <c r="T39" s="82"/>
      <c r="U39" s="82"/>
      <c r="V39" s="82"/>
      <c r="W39" s="82"/>
    </row>
    <row r="40" ht="18.75" customHeight="1" spans="1:23">
      <c r="A40" s="9" t="s">
        <v>55</v>
      </c>
      <c r="B40" s="9" t="s">
        <v>196</v>
      </c>
      <c r="C40" s="9" t="s">
        <v>197</v>
      </c>
      <c r="D40" s="9" t="s">
        <v>107</v>
      </c>
      <c r="E40" s="9" t="s">
        <v>108</v>
      </c>
      <c r="F40" s="9" t="s">
        <v>210</v>
      </c>
      <c r="G40" s="9" t="s">
        <v>211</v>
      </c>
      <c r="H40" s="82">
        <v>30000</v>
      </c>
      <c r="I40" s="82">
        <v>30000</v>
      </c>
      <c r="J40" s="82"/>
      <c r="K40" s="82"/>
      <c r="L40" s="82">
        <v>30000</v>
      </c>
      <c r="M40" s="82"/>
      <c r="N40" s="82"/>
      <c r="O40" s="82"/>
      <c r="P40" s="46"/>
      <c r="Q40" s="82"/>
      <c r="R40" s="82"/>
      <c r="S40" s="82"/>
      <c r="T40" s="82"/>
      <c r="U40" s="82"/>
      <c r="V40" s="82"/>
      <c r="W40" s="82"/>
    </row>
    <row r="41" ht="18.75" customHeight="1" spans="1:23">
      <c r="A41" s="9" t="s">
        <v>55</v>
      </c>
      <c r="B41" s="9" t="s">
        <v>196</v>
      </c>
      <c r="C41" s="9" t="s">
        <v>197</v>
      </c>
      <c r="D41" s="9" t="s">
        <v>107</v>
      </c>
      <c r="E41" s="9" t="s">
        <v>108</v>
      </c>
      <c r="F41" s="9" t="s">
        <v>212</v>
      </c>
      <c r="G41" s="9" t="s">
        <v>213</v>
      </c>
      <c r="H41" s="82">
        <v>50000</v>
      </c>
      <c r="I41" s="82">
        <v>50000</v>
      </c>
      <c r="J41" s="82"/>
      <c r="K41" s="82"/>
      <c r="L41" s="82">
        <v>50000</v>
      </c>
      <c r="M41" s="82"/>
      <c r="N41" s="82"/>
      <c r="O41" s="82"/>
      <c r="P41" s="46"/>
      <c r="Q41" s="82"/>
      <c r="R41" s="82"/>
      <c r="S41" s="82"/>
      <c r="T41" s="82"/>
      <c r="U41" s="82"/>
      <c r="V41" s="82"/>
      <c r="W41" s="82"/>
    </row>
    <row r="42" ht="18.75" customHeight="1" spans="1:23">
      <c r="A42" s="9" t="s">
        <v>55</v>
      </c>
      <c r="B42" s="9" t="s">
        <v>196</v>
      </c>
      <c r="C42" s="9" t="s">
        <v>197</v>
      </c>
      <c r="D42" s="9" t="s">
        <v>107</v>
      </c>
      <c r="E42" s="9" t="s">
        <v>108</v>
      </c>
      <c r="F42" s="9" t="s">
        <v>214</v>
      </c>
      <c r="G42" s="9" t="s">
        <v>215</v>
      </c>
      <c r="H42" s="82">
        <v>25000</v>
      </c>
      <c r="I42" s="82">
        <v>25000</v>
      </c>
      <c r="J42" s="82"/>
      <c r="K42" s="82"/>
      <c r="L42" s="82">
        <v>25000</v>
      </c>
      <c r="M42" s="82"/>
      <c r="N42" s="82"/>
      <c r="O42" s="82"/>
      <c r="P42" s="46"/>
      <c r="Q42" s="82"/>
      <c r="R42" s="82"/>
      <c r="S42" s="82"/>
      <c r="T42" s="82"/>
      <c r="U42" s="82"/>
      <c r="V42" s="82"/>
      <c r="W42" s="82"/>
    </row>
    <row r="43" ht="18.75" customHeight="1" spans="1:23">
      <c r="A43" s="9" t="s">
        <v>55</v>
      </c>
      <c r="B43" s="9" t="s">
        <v>196</v>
      </c>
      <c r="C43" s="9" t="s">
        <v>197</v>
      </c>
      <c r="D43" s="9" t="s">
        <v>107</v>
      </c>
      <c r="E43" s="9" t="s">
        <v>108</v>
      </c>
      <c r="F43" s="9" t="s">
        <v>202</v>
      </c>
      <c r="G43" s="9" t="s">
        <v>203</v>
      </c>
      <c r="H43" s="82">
        <v>20000</v>
      </c>
      <c r="I43" s="82">
        <v>20000</v>
      </c>
      <c r="J43" s="82"/>
      <c r="K43" s="82"/>
      <c r="L43" s="82">
        <v>20000</v>
      </c>
      <c r="M43" s="82"/>
      <c r="N43" s="82"/>
      <c r="O43" s="82"/>
      <c r="P43" s="46"/>
      <c r="Q43" s="82"/>
      <c r="R43" s="82"/>
      <c r="S43" s="82"/>
      <c r="T43" s="82"/>
      <c r="U43" s="82"/>
      <c r="V43" s="82"/>
      <c r="W43" s="82"/>
    </row>
    <row r="44" ht="18.75" customHeight="1" spans="1:23">
      <c r="A44" s="9" t="s">
        <v>55</v>
      </c>
      <c r="B44" s="9" t="s">
        <v>216</v>
      </c>
      <c r="C44" s="9" t="s">
        <v>217</v>
      </c>
      <c r="D44" s="9" t="s">
        <v>105</v>
      </c>
      <c r="E44" s="9" t="s">
        <v>106</v>
      </c>
      <c r="F44" s="9" t="s">
        <v>208</v>
      </c>
      <c r="G44" s="9" t="s">
        <v>209</v>
      </c>
      <c r="H44" s="82">
        <v>123600</v>
      </c>
      <c r="I44" s="82">
        <v>123600</v>
      </c>
      <c r="J44" s="82"/>
      <c r="K44" s="82"/>
      <c r="L44" s="82">
        <v>123600</v>
      </c>
      <c r="M44" s="82"/>
      <c r="N44" s="82"/>
      <c r="O44" s="82"/>
      <c r="P44" s="46"/>
      <c r="Q44" s="82"/>
      <c r="R44" s="82"/>
      <c r="S44" s="82"/>
      <c r="T44" s="82"/>
      <c r="U44" s="82"/>
      <c r="V44" s="82"/>
      <c r="W44" s="82"/>
    </row>
    <row r="45" ht="18.75" customHeight="1" spans="1:23">
      <c r="A45" s="9" t="s">
        <v>55</v>
      </c>
      <c r="B45" s="9" t="s">
        <v>218</v>
      </c>
      <c r="C45" s="9" t="s">
        <v>146</v>
      </c>
      <c r="D45" s="9" t="s">
        <v>107</v>
      </c>
      <c r="E45" s="9" t="s">
        <v>108</v>
      </c>
      <c r="F45" s="9" t="s">
        <v>219</v>
      </c>
      <c r="G45" s="9" t="s">
        <v>146</v>
      </c>
      <c r="H45" s="82">
        <v>40000</v>
      </c>
      <c r="I45" s="82">
        <v>40000</v>
      </c>
      <c r="J45" s="82"/>
      <c r="K45" s="82"/>
      <c r="L45" s="82">
        <v>40000</v>
      </c>
      <c r="M45" s="82"/>
      <c r="N45" s="82"/>
      <c r="O45" s="82"/>
      <c r="P45" s="46"/>
      <c r="Q45" s="82"/>
      <c r="R45" s="82"/>
      <c r="S45" s="82"/>
      <c r="T45" s="82"/>
      <c r="U45" s="82"/>
      <c r="V45" s="82"/>
      <c r="W45" s="82"/>
    </row>
    <row r="46" ht="18.75" customHeight="1" spans="1:23">
      <c r="A46" s="9" t="s">
        <v>55</v>
      </c>
      <c r="B46" s="9" t="s">
        <v>220</v>
      </c>
      <c r="C46" s="9" t="s">
        <v>221</v>
      </c>
      <c r="D46" s="9" t="s">
        <v>105</v>
      </c>
      <c r="E46" s="9" t="s">
        <v>106</v>
      </c>
      <c r="F46" s="9" t="s">
        <v>173</v>
      </c>
      <c r="G46" s="9" t="s">
        <v>174</v>
      </c>
      <c r="H46" s="82">
        <v>75612.36</v>
      </c>
      <c r="I46" s="82">
        <v>75612.36</v>
      </c>
      <c r="J46" s="82"/>
      <c r="K46" s="82"/>
      <c r="L46" s="82">
        <v>75612.36</v>
      </c>
      <c r="M46" s="82"/>
      <c r="N46" s="82"/>
      <c r="O46" s="82"/>
      <c r="P46" s="46"/>
      <c r="Q46" s="82"/>
      <c r="R46" s="82"/>
      <c r="S46" s="82"/>
      <c r="T46" s="82"/>
      <c r="U46" s="82"/>
      <c r="V46" s="82"/>
      <c r="W46" s="82"/>
    </row>
    <row r="47" ht="18.75" customHeight="1" spans="1:23">
      <c r="A47" s="9" t="s">
        <v>55</v>
      </c>
      <c r="B47" s="9" t="s">
        <v>220</v>
      </c>
      <c r="C47" s="9" t="s">
        <v>221</v>
      </c>
      <c r="D47" s="9" t="s">
        <v>105</v>
      </c>
      <c r="E47" s="9" t="s">
        <v>106</v>
      </c>
      <c r="F47" s="9" t="s">
        <v>173</v>
      </c>
      <c r="G47" s="9" t="s">
        <v>174</v>
      </c>
      <c r="H47" s="82">
        <v>153516</v>
      </c>
      <c r="I47" s="82">
        <v>153516</v>
      </c>
      <c r="J47" s="82"/>
      <c r="K47" s="82"/>
      <c r="L47" s="82">
        <v>153516</v>
      </c>
      <c r="M47" s="82"/>
      <c r="N47" s="82"/>
      <c r="O47" s="82"/>
      <c r="P47" s="46"/>
      <c r="Q47" s="82"/>
      <c r="R47" s="82"/>
      <c r="S47" s="82"/>
      <c r="T47" s="82"/>
      <c r="U47" s="82"/>
      <c r="V47" s="82"/>
      <c r="W47" s="82"/>
    </row>
    <row r="48" ht="18.75" customHeight="1" spans="1:23">
      <c r="A48" s="9" t="s">
        <v>55</v>
      </c>
      <c r="B48" s="9" t="s">
        <v>222</v>
      </c>
      <c r="C48" s="9" t="s">
        <v>223</v>
      </c>
      <c r="D48" s="9" t="s">
        <v>107</v>
      </c>
      <c r="E48" s="9" t="s">
        <v>108</v>
      </c>
      <c r="F48" s="9" t="s">
        <v>177</v>
      </c>
      <c r="G48" s="9" t="s">
        <v>178</v>
      </c>
      <c r="H48" s="82">
        <v>129168</v>
      </c>
      <c r="I48" s="82">
        <v>129168</v>
      </c>
      <c r="J48" s="82"/>
      <c r="K48" s="82"/>
      <c r="L48" s="82">
        <v>129168</v>
      </c>
      <c r="M48" s="82"/>
      <c r="N48" s="82"/>
      <c r="O48" s="82"/>
      <c r="P48" s="46"/>
      <c r="Q48" s="82"/>
      <c r="R48" s="82"/>
      <c r="S48" s="82"/>
      <c r="T48" s="82"/>
      <c r="U48" s="82"/>
      <c r="V48" s="82"/>
      <c r="W48" s="82"/>
    </row>
    <row r="49" ht="18.75" customHeight="1" spans="1:23">
      <c r="A49" s="9" t="s">
        <v>55</v>
      </c>
      <c r="B49" s="9" t="s">
        <v>222</v>
      </c>
      <c r="C49" s="9" t="s">
        <v>223</v>
      </c>
      <c r="D49" s="9" t="s">
        <v>107</v>
      </c>
      <c r="E49" s="9" t="s">
        <v>108</v>
      </c>
      <c r="F49" s="9" t="s">
        <v>177</v>
      </c>
      <c r="G49" s="9" t="s">
        <v>178</v>
      </c>
      <c r="H49" s="82">
        <v>432432</v>
      </c>
      <c r="I49" s="82">
        <v>432432</v>
      </c>
      <c r="J49" s="82"/>
      <c r="K49" s="82"/>
      <c r="L49" s="82">
        <v>432432</v>
      </c>
      <c r="M49" s="82"/>
      <c r="N49" s="82"/>
      <c r="O49" s="82"/>
      <c r="P49" s="46"/>
      <c r="Q49" s="82"/>
      <c r="R49" s="82"/>
      <c r="S49" s="82"/>
      <c r="T49" s="82"/>
      <c r="U49" s="82"/>
      <c r="V49" s="82"/>
      <c r="W49" s="82"/>
    </row>
    <row r="50" ht="18.75" customHeight="1" spans="1:23">
      <c r="A50" s="9" t="s">
        <v>55</v>
      </c>
      <c r="B50" s="9" t="s">
        <v>222</v>
      </c>
      <c r="C50" s="9" t="s">
        <v>223</v>
      </c>
      <c r="D50" s="9" t="s">
        <v>107</v>
      </c>
      <c r="E50" s="9" t="s">
        <v>108</v>
      </c>
      <c r="F50" s="9" t="s">
        <v>177</v>
      </c>
      <c r="G50" s="9" t="s">
        <v>178</v>
      </c>
      <c r="H50" s="82">
        <v>86400</v>
      </c>
      <c r="I50" s="82">
        <v>86400</v>
      </c>
      <c r="J50" s="82"/>
      <c r="K50" s="82"/>
      <c r="L50" s="82">
        <v>86400</v>
      </c>
      <c r="M50" s="82"/>
      <c r="N50" s="82"/>
      <c r="O50" s="82"/>
      <c r="P50" s="46"/>
      <c r="Q50" s="82"/>
      <c r="R50" s="82"/>
      <c r="S50" s="82"/>
      <c r="T50" s="82"/>
      <c r="U50" s="82"/>
      <c r="V50" s="82"/>
      <c r="W50" s="82"/>
    </row>
    <row r="51" ht="18.75" customHeight="1" spans="1:23">
      <c r="A51" s="9" t="s">
        <v>55</v>
      </c>
      <c r="B51" s="9" t="s">
        <v>224</v>
      </c>
      <c r="C51" s="9" t="s">
        <v>225</v>
      </c>
      <c r="D51" s="9" t="s">
        <v>75</v>
      </c>
      <c r="E51" s="9" t="s">
        <v>76</v>
      </c>
      <c r="F51" s="9" t="s">
        <v>226</v>
      </c>
      <c r="G51" s="9" t="s">
        <v>227</v>
      </c>
      <c r="H51" s="82">
        <v>72000</v>
      </c>
      <c r="I51" s="82">
        <v>72000</v>
      </c>
      <c r="J51" s="82"/>
      <c r="K51" s="82"/>
      <c r="L51" s="82">
        <v>72000</v>
      </c>
      <c r="M51" s="82"/>
      <c r="N51" s="82"/>
      <c r="O51" s="82"/>
      <c r="P51" s="46"/>
      <c r="Q51" s="82"/>
      <c r="R51" s="82"/>
      <c r="S51" s="82"/>
      <c r="T51" s="82"/>
      <c r="U51" s="82"/>
      <c r="V51" s="82"/>
      <c r="W51" s="82"/>
    </row>
    <row r="52" ht="18.75" customHeight="1" spans="1:23">
      <c r="A52" s="9" t="s">
        <v>55</v>
      </c>
      <c r="B52" s="9" t="s">
        <v>224</v>
      </c>
      <c r="C52" s="9" t="s">
        <v>225</v>
      </c>
      <c r="D52" s="9" t="s">
        <v>77</v>
      </c>
      <c r="E52" s="9" t="s">
        <v>78</v>
      </c>
      <c r="F52" s="9" t="s">
        <v>226</v>
      </c>
      <c r="G52" s="9" t="s">
        <v>227</v>
      </c>
      <c r="H52" s="82">
        <v>114000</v>
      </c>
      <c r="I52" s="82">
        <v>114000</v>
      </c>
      <c r="J52" s="82"/>
      <c r="K52" s="82"/>
      <c r="L52" s="82">
        <v>114000</v>
      </c>
      <c r="M52" s="82"/>
      <c r="N52" s="82"/>
      <c r="O52" s="82"/>
      <c r="P52" s="46"/>
      <c r="Q52" s="82"/>
      <c r="R52" s="82"/>
      <c r="S52" s="82"/>
      <c r="T52" s="82"/>
      <c r="U52" s="82"/>
      <c r="V52" s="82"/>
      <c r="W52" s="82"/>
    </row>
    <row r="53" ht="18.75" customHeight="1" spans="1:23">
      <c r="A53" s="9" t="s">
        <v>55</v>
      </c>
      <c r="B53" s="9" t="s">
        <v>228</v>
      </c>
      <c r="C53" s="9" t="s">
        <v>229</v>
      </c>
      <c r="D53" s="9" t="s">
        <v>105</v>
      </c>
      <c r="E53" s="9" t="s">
        <v>106</v>
      </c>
      <c r="F53" s="9" t="s">
        <v>230</v>
      </c>
      <c r="G53" s="9" t="s">
        <v>229</v>
      </c>
      <c r="H53" s="82">
        <v>14000</v>
      </c>
      <c r="I53" s="82">
        <v>14000</v>
      </c>
      <c r="J53" s="82"/>
      <c r="K53" s="82"/>
      <c r="L53" s="82">
        <v>14000</v>
      </c>
      <c r="M53" s="82"/>
      <c r="N53" s="82"/>
      <c r="O53" s="82"/>
      <c r="P53" s="46"/>
      <c r="Q53" s="82"/>
      <c r="R53" s="82"/>
      <c r="S53" s="82"/>
      <c r="T53" s="82"/>
      <c r="U53" s="82"/>
      <c r="V53" s="82"/>
      <c r="W53" s="82"/>
    </row>
    <row r="54" ht="18.75" customHeight="1" spans="1:23">
      <c r="A54" s="9" t="s">
        <v>55</v>
      </c>
      <c r="B54" s="9" t="s">
        <v>228</v>
      </c>
      <c r="C54" s="9" t="s">
        <v>229</v>
      </c>
      <c r="D54" s="9" t="s">
        <v>107</v>
      </c>
      <c r="E54" s="9" t="s">
        <v>108</v>
      </c>
      <c r="F54" s="9" t="s">
        <v>230</v>
      </c>
      <c r="G54" s="9" t="s">
        <v>229</v>
      </c>
      <c r="H54" s="82">
        <v>36000</v>
      </c>
      <c r="I54" s="82">
        <v>36000</v>
      </c>
      <c r="J54" s="82"/>
      <c r="K54" s="82"/>
      <c r="L54" s="82">
        <v>36000</v>
      </c>
      <c r="M54" s="82"/>
      <c r="N54" s="82"/>
      <c r="O54" s="82"/>
      <c r="P54" s="46"/>
      <c r="Q54" s="82"/>
      <c r="R54" s="82"/>
      <c r="S54" s="82"/>
      <c r="T54" s="82"/>
      <c r="U54" s="82"/>
      <c r="V54" s="82"/>
      <c r="W54" s="82"/>
    </row>
    <row r="55" ht="18.75" customHeight="1" spans="1:23">
      <c r="A55" s="9" t="s">
        <v>55</v>
      </c>
      <c r="B55" s="9" t="s">
        <v>231</v>
      </c>
      <c r="C55" s="9" t="s">
        <v>232</v>
      </c>
      <c r="D55" s="9" t="s">
        <v>105</v>
      </c>
      <c r="E55" s="9" t="s">
        <v>106</v>
      </c>
      <c r="F55" s="9" t="s">
        <v>233</v>
      </c>
      <c r="G55" s="9" t="s">
        <v>234</v>
      </c>
      <c r="H55" s="82">
        <v>36000</v>
      </c>
      <c r="I55" s="82">
        <v>36000</v>
      </c>
      <c r="J55" s="82"/>
      <c r="K55" s="82"/>
      <c r="L55" s="82">
        <v>36000</v>
      </c>
      <c r="M55" s="82"/>
      <c r="N55" s="82"/>
      <c r="O55" s="82"/>
      <c r="P55" s="46"/>
      <c r="Q55" s="82"/>
      <c r="R55" s="82"/>
      <c r="S55" s="82"/>
      <c r="T55" s="82"/>
      <c r="U55" s="82"/>
      <c r="V55" s="82"/>
      <c r="W55" s="82"/>
    </row>
    <row r="56" ht="18.75" customHeight="1" spans="1:23">
      <c r="A56" s="76" t="s">
        <v>31</v>
      </c>
      <c r="B56" s="76"/>
      <c r="C56" s="76"/>
      <c r="D56" s="76"/>
      <c r="E56" s="76"/>
      <c r="F56" s="76"/>
      <c r="G56" s="76"/>
      <c r="H56" s="82">
        <v>9925981.74</v>
      </c>
      <c r="I56" s="82">
        <v>9925981.74</v>
      </c>
      <c r="J56" s="82"/>
      <c r="K56" s="82"/>
      <c r="L56" s="82">
        <v>9925981.74</v>
      </c>
      <c r="M56" s="82"/>
      <c r="N56" s="82"/>
      <c r="O56" s="82"/>
      <c r="P56" s="82"/>
      <c r="Q56" s="82"/>
      <c r="R56" s="82"/>
      <c r="S56" s="82"/>
      <c r="T56" s="82"/>
      <c r="U56" s="82"/>
      <c r="V56" s="82"/>
      <c r="W56" s="82"/>
    </row>
  </sheetData>
  <mergeCells count="30">
    <mergeCell ref="A2:W2"/>
    <mergeCell ref="A3:G3"/>
    <mergeCell ref="I4:W4"/>
    <mergeCell ref="I5:M5"/>
    <mergeCell ref="N5:P5"/>
    <mergeCell ref="R5:W5"/>
    <mergeCell ref="A56:G56"/>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1388888888889" right="0.751388888888889" top="0.409027777777778" bottom="0.2125" header="0.5" footer="0.5"/>
  <pageSetup paperSize="9" scale="50"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7"/>
  <sheetViews>
    <sheetView showZeros="0" topLeftCell="D1" workbookViewId="0">
      <pane ySplit="1" topLeftCell="A2" activePane="bottomLeft" state="frozen"/>
      <selection/>
      <selection pane="bottomLeft" activeCell="A1" sqref="$A1:$XFD1"/>
    </sheetView>
  </sheetViews>
  <sheetFormatPr defaultColWidth="8.85" defaultRowHeight="15" customHeight="1"/>
  <cols>
    <col min="1" max="1" width="14.875" style="72" customWidth="1"/>
    <col min="2" max="2" width="18.125" style="72" customWidth="1"/>
    <col min="3" max="3" width="33.375" style="72" customWidth="1"/>
    <col min="4" max="4" width="30.875" style="72" customWidth="1"/>
    <col min="5" max="5" width="10.625" style="72" customWidth="1"/>
    <col min="6" max="6" width="18.875" style="72" customWidth="1"/>
    <col min="7" max="7" width="10.25" style="72" customWidth="1"/>
    <col min="8" max="8" width="12.25" style="72" customWidth="1"/>
    <col min="9" max="9" width="11" style="72" customWidth="1"/>
    <col min="10" max="11" width="14.2833333333333" style="72" customWidth="1"/>
    <col min="12" max="17" width="6.375" style="72" customWidth="1"/>
    <col min="18" max="18" width="9.5" style="72" customWidth="1"/>
    <col min="19" max="20" width="6.375" style="72" customWidth="1"/>
    <col min="21" max="21" width="5.75" style="72" customWidth="1"/>
    <col min="22" max="22" width="6.375" style="72" customWidth="1"/>
    <col min="23" max="23" width="9.375" style="72" customWidth="1"/>
    <col min="24" max="16384" width="15" style="72"/>
  </cols>
  <sheetData>
    <row r="1" ht="18.75" customHeight="1" spans="1:23">
      <c r="A1" s="73"/>
      <c r="B1" s="73"/>
      <c r="C1" s="73"/>
      <c r="D1" s="73"/>
      <c r="E1" s="73"/>
      <c r="F1" s="73"/>
      <c r="G1" s="73"/>
      <c r="H1" s="73"/>
      <c r="I1" s="73"/>
      <c r="J1" s="73"/>
      <c r="K1" s="73"/>
      <c r="L1" s="73"/>
      <c r="M1" s="73"/>
      <c r="N1" s="63"/>
      <c r="O1" s="63"/>
      <c r="P1" s="63"/>
      <c r="Q1" s="63"/>
      <c r="R1" s="63"/>
      <c r="S1" s="63"/>
      <c r="T1" s="63"/>
      <c r="U1" s="63"/>
      <c r="V1" s="63"/>
      <c r="W1" s="63" t="s">
        <v>235</v>
      </c>
    </row>
    <row r="2" ht="45" customHeight="1" spans="1:23">
      <c r="A2" s="74" t="s">
        <v>236</v>
      </c>
      <c r="B2" s="74"/>
      <c r="C2" s="74"/>
      <c r="D2" s="74"/>
      <c r="E2" s="74"/>
      <c r="F2" s="74"/>
      <c r="G2" s="74"/>
      <c r="H2" s="74"/>
      <c r="I2" s="74"/>
      <c r="J2" s="74"/>
      <c r="K2" s="74"/>
      <c r="L2" s="74"/>
      <c r="M2" s="74"/>
      <c r="N2" s="77"/>
      <c r="O2" s="77"/>
      <c r="P2" s="77"/>
      <c r="Q2" s="77"/>
      <c r="R2" s="77"/>
      <c r="S2" s="77"/>
      <c r="T2" s="77"/>
      <c r="U2" s="77"/>
      <c r="V2" s="77"/>
      <c r="W2" s="77"/>
    </row>
    <row r="3" ht="18.75" customHeight="1" spans="1:23">
      <c r="A3" s="61" t="str">
        <f>"单位名称："&amp;"元江哈尼族彝族傣族自治县林业和草原局"</f>
        <v>单位名称：元江哈尼族彝族傣族自治县林业和草原局</v>
      </c>
      <c r="B3" s="61"/>
      <c r="C3" s="61"/>
      <c r="D3" s="61"/>
      <c r="E3" s="61"/>
      <c r="F3" s="61"/>
      <c r="G3" s="61"/>
      <c r="H3" s="61"/>
      <c r="I3" s="78"/>
      <c r="J3" s="78"/>
      <c r="K3" s="78"/>
      <c r="L3" s="78"/>
      <c r="M3" s="78"/>
      <c r="N3" s="79"/>
      <c r="O3" s="79"/>
      <c r="P3" s="79"/>
      <c r="Q3" s="79"/>
      <c r="R3" s="79"/>
      <c r="S3" s="79"/>
      <c r="T3" s="79"/>
      <c r="U3" s="79"/>
      <c r="V3" s="79"/>
      <c r="W3" s="79" t="s">
        <v>28</v>
      </c>
    </row>
    <row r="4" ht="18.75" customHeight="1" spans="1:23">
      <c r="A4" s="13" t="s">
        <v>237</v>
      </c>
      <c r="B4" s="13" t="s">
        <v>152</v>
      </c>
      <c r="C4" s="13" t="s">
        <v>153</v>
      </c>
      <c r="D4" s="13" t="s">
        <v>238</v>
      </c>
      <c r="E4" s="13" t="s">
        <v>154</v>
      </c>
      <c r="F4" s="13" t="s">
        <v>155</v>
      </c>
      <c r="G4" s="13" t="s">
        <v>239</v>
      </c>
      <c r="H4" s="13" t="s">
        <v>157</v>
      </c>
      <c r="I4" s="13" t="s">
        <v>31</v>
      </c>
      <c r="J4" s="13" t="s">
        <v>240</v>
      </c>
      <c r="K4" s="13"/>
      <c r="L4" s="13"/>
      <c r="M4" s="13"/>
      <c r="N4" s="13" t="s">
        <v>159</v>
      </c>
      <c r="O4" s="13"/>
      <c r="P4" s="13"/>
      <c r="Q4" s="13" t="s">
        <v>37</v>
      </c>
      <c r="R4" s="13" t="s">
        <v>62</v>
      </c>
      <c r="S4" s="13"/>
      <c r="T4" s="13"/>
      <c r="U4" s="13"/>
      <c r="V4" s="13"/>
      <c r="W4" s="13"/>
    </row>
    <row r="5" ht="18.75" customHeight="1" spans="1:23">
      <c r="A5" s="13"/>
      <c r="B5" s="13"/>
      <c r="C5" s="13"/>
      <c r="D5" s="13"/>
      <c r="E5" s="13"/>
      <c r="F5" s="13"/>
      <c r="G5" s="13"/>
      <c r="H5" s="13"/>
      <c r="I5" s="13" t="s">
        <v>160</v>
      </c>
      <c r="J5" s="13" t="s">
        <v>34</v>
      </c>
      <c r="K5" s="13"/>
      <c r="L5" s="13" t="s">
        <v>35</v>
      </c>
      <c r="M5" s="13" t="s">
        <v>36</v>
      </c>
      <c r="N5" s="13" t="s">
        <v>34</v>
      </c>
      <c r="O5" s="13" t="s">
        <v>35</v>
      </c>
      <c r="P5" s="13" t="s">
        <v>36</v>
      </c>
      <c r="Q5" s="13" t="s">
        <v>37</v>
      </c>
      <c r="R5" s="13" t="s">
        <v>33</v>
      </c>
      <c r="S5" s="13" t="s">
        <v>40</v>
      </c>
      <c r="T5" s="13" t="s">
        <v>41</v>
      </c>
      <c r="U5" s="13" t="s">
        <v>42</v>
      </c>
      <c r="V5" s="13" t="s">
        <v>43</v>
      </c>
      <c r="W5" s="13" t="s">
        <v>44</v>
      </c>
    </row>
    <row r="6" ht="18.75" customHeight="1" spans="1:23">
      <c r="A6" s="13"/>
      <c r="B6" s="13"/>
      <c r="C6" s="13"/>
      <c r="D6" s="13"/>
      <c r="E6" s="13"/>
      <c r="F6" s="13"/>
      <c r="G6" s="13"/>
      <c r="H6" s="13"/>
      <c r="I6" s="13"/>
      <c r="J6" s="13" t="s">
        <v>34</v>
      </c>
      <c r="K6" s="13"/>
      <c r="L6" s="13" t="s">
        <v>35</v>
      </c>
      <c r="M6" s="13" t="s">
        <v>36</v>
      </c>
      <c r="N6" s="13" t="s">
        <v>34</v>
      </c>
      <c r="O6" s="13" t="s">
        <v>35</v>
      </c>
      <c r="P6" s="13" t="s">
        <v>36</v>
      </c>
      <c r="Q6" s="13"/>
      <c r="R6" s="13" t="s">
        <v>33</v>
      </c>
      <c r="S6" s="13" t="s">
        <v>40</v>
      </c>
      <c r="T6" s="13" t="s">
        <v>41</v>
      </c>
      <c r="U6" s="13" t="s">
        <v>42</v>
      </c>
      <c r="V6" s="13" t="s">
        <v>43</v>
      </c>
      <c r="W6" s="13" t="s">
        <v>44</v>
      </c>
    </row>
    <row r="7" ht="22.65" customHeight="1" spans="1:23">
      <c r="A7" s="13"/>
      <c r="B7" s="13"/>
      <c r="C7" s="13"/>
      <c r="D7" s="13"/>
      <c r="E7" s="13"/>
      <c r="F7" s="13"/>
      <c r="G7" s="13"/>
      <c r="H7" s="13"/>
      <c r="I7" s="13"/>
      <c r="J7" s="13" t="s">
        <v>33</v>
      </c>
      <c r="K7" s="13" t="s">
        <v>241</v>
      </c>
      <c r="L7" s="13"/>
      <c r="M7" s="13"/>
      <c r="N7" s="13"/>
      <c r="O7" s="13"/>
      <c r="P7" s="13"/>
      <c r="Q7" s="13"/>
      <c r="R7" s="13"/>
      <c r="S7" s="13"/>
      <c r="T7" s="13"/>
      <c r="U7" s="13"/>
      <c r="V7" s="13"/>
      <c r="W7" s="13"/>
    </row>
    <row r="8" ht="18.75" customHeight="1" spans="1:23">
      <c r="A8" s="75" t="s">
        <v>45</v>
      </c>
      <c r="B8" s="75">
        <v>2</v>
      </c>
      <c r="C8" s="75">
        <v>3</v>
      </c>
      <c r="D8" s="75">
        <v>4</v>
      </c>
      <c r="E8" s="75">
        <v>5</v>
      </c>
      <c r="F8" s="75">
        <v>6</v>
      </c>
      <c r="G8" s="75">
        <v>7</v>
      </c>
      <c r="H8" s="75">
        <v>8</v>
      </c>
      <c r="I8" s="75">
        <v>9</v>
      </c>
      <c r="J8" s="75">
        <v>10</v>
      </c>
      <c r="K8" s="75">
        <v>11</v>
      </c>
      <c r="L8" s="75">
        <v>12</v>
      </c>
      <c r="M8" s="75">
        <v>13</v>
      </c>
      <c r="N8" s="75">
        <v>14</v>
      </c>
      <c r="O8" s="75">
        <v>15</v>
      </c>
      <c r="P8" s="75">
        <v>16</v>
      </c>
      <c r="Q8" s="75">
        <v>17</v>
      </c>
      <c r="R8" s="75">
        <v>18</v>
      </c>
      <c r="S8" s="75">
        <v>19</v>
      </c>
      <c r="T8" s="75">
        <v>20</v>
      </c>
      <c r="U8" s="75">
        <v>21</v>
      </c>
      <c r="V8" s="75">
        <v>22</v>
      </c>
      <c r="W8" s="75">
        <v>23</v>
      </c>
    </row>
    <row r="9" ht="18.75" customHeight="1" spans="1:23">
      <c r="A9" s="9"/>
      <c r="B9" s="9"/>
      <c r="C9" s="9" t="s">
        <v>242</v>
      </c>
      <c r="D9" s="9"/>
      <c r="E9" s="9"/>
      <c r="F9" s="9"/>
      <c r="G9" s="9"/>
      <c r="H9" s="9"/>
      <c r="I9" s="80">
        <v>250000</v>
      </c>
      <c r="J9" s="80">
        <v>250000</v>
      </c>
      <c r="K9" s="80">
        <v>250000</v>
      </c>
      <c r="L9" s="80"/>
      <c r="M9" s="80"/>
      <c r="N9" s="80"/>
      <c r="O9" s="80"/>
      <c r="P9" s="80"/>
      <c r="Q9" s="80"/>
      <c r="R9" s="80"/>
      <c r="S9" s="80"/>
      <c r="T9" s="80"/>
      <c r="U9" s="80"/>
      <c r="V9" s="80"/>
      <c r="W9" s="80"/>
    </row>
    <row r="10" ht="18.75" customHeight="1" spans="1:23">
      <c r="A10" s="9" t="s">
        <v>243</v>
      </c>
      <c r="B10" s="9" t="s">
        <v>244</v>
      </c>
      <c r="C10" s="9" t="s">
        <v>242</v>
      </c>
      <c r="D10" s="9" t="s">
        <v>55</v>
      </c>
      <c r="E10" s="9" t="s">
        <v>99</v>
      </c>
      <c r="F10" s="9" t="s">
        <v>100</v>
      </c>
      <c r="G10" s="9" t="s">
        <v>245</v>
      </c>
      <c r="H10" s="9" t="s">
        <v>246</v>
      </c>
      <c r="I10" s="80">
        <v>250000</v>
      </c>
      <c r="J10" s="80">
        <v>250000</v>
      </c>
      <c r="K10" s="80">
        <v>250000</v>
      </c>
      <c r="L10" s="80"/>
      <c r="M10" s="80"/>
      <c r="N10" s="80"/>
      <c r="O10" s="80"/>
      <c r="P10" s="80"/>
      <c r="Q10" s="80"/>
      <c r="R10" s="80"/>
      <c r="S10" s="80"/>
      <c r="T10" s="80"/>
      <c r="U10" s="80"/>
      <c r="V10" s="80"/>
      <c r="W10" s="80"/>
    </row>
    <row r="11" ht="18.75" customHeight="1" spans="1:23">
      <c r="A11" s="46"/>
      <c r="B11" s="46"/>
      <c r="C11" s="9" t="s">
        <v>247</v>
      </c>
      <c r="D11" s="46"/>
      <c r="E11" s="46"/>
      <c r="F11" s="46"/>
      <c r="G11" s="46"/>
      <c r="H11" s="46"/>
      <c r="I11" s="80">
        <v>53496</v>
      </c>
      <c r="J11" s="80">
        <v>53496</v>
      </c>
      <c r="K11" s="80">
        <v>53496</v>
      </c>
      <c r="L11" s="80"/>
      <c r="M11" s="80"/>
      <c r="N11" s="80"/>
      <c r="O11" s="80"/>
      <c r="P11" s="46"/>
      <c r="Q11" s="80"/>
      <c r="R11" s="80"/>
      <c r="S11" s="80"/>
      <c r="T11" s="80"/>
      <c r="U11" s="80"/>
      <c r="V11" s="80"/>
      <c r="W11" s="80"/>
    </row>
    <row r="12" ht="18.75" customHeight="1" spans="1:23">
      <c r="A12" s="9" t="s">
        <v>248</v>
      </c>
      <c r="B12" s="9" t="s">
        <v>249</v>
      </c>
      <c r="C12" s="9" t="s">
        <v>247</v>
      </c>
      <c r="D12" s="9" t="s">
        <v>55</v>
      </c>
      <c r="E12" s="9" t="s">
        <v>83</v>
      </c>
      <c r="F12" s="9" t="s">
        <v>84</v>
      </c>
      <c r="G12" s="9" t="s">
        <v>226</v>
      </c>
      <c r="H12" s="9" t="s">
        <v>227</v>
      </c>
      <c r="I12" s="80">
        <v>53496</v>
      </c>
      <c r="J12" s="80">
        <v>53496</v>
      </c>
      <c r="K12" s="80">
        <v>53496</v>
      </c>
      <c r="L12" s="80"/>
      <c r="M12" s="80"/>
      <c r="N12" s="80"/>
      <c r="O12" s="80"/>
      <c r="P12" s="46"/>
      <c r="Q12" s="80"/>
      <c r="R12" s="80"/>
      <c r="S12" s="80"/>
      <c r="T12" s="80"/>
      <c r="U12" s="80"/>
      <c r="V12" s="80"/>
      <c r="W12" s="80"/>
    </row>
    <row r="13" ht="18.75" customHeight="1" spans="1:23">
      <c r="A13" s="46"/>
      <c r="B13" s="46"/>
      <c r="C13" s="9" t="s">
        <v>250</v>
      </c>
      <c r="D13" s="46"/>
      <c r="E13" s="46"/>
      <c r="F13" s="46"/>
      <c r="G13" s="46"/>
      <c r="H13" s="46"/>
      <c r="I13" s="80">
        <v>207992.4</v>
      </c>
      <c r="J13" s="80">
        <v>207992.4</v>
      </c>
      <c r="K13" s="80">
        <v>207992.4</v>
      </c>
      <c r="L13" s="80"/>
      <c r="M13" s="80"/>
      <c r="N13" s="80"/>
      <c r="O13" s="80"/>
      <c r="P13" s="46"/>
      <c r="Q13" s="80"/>
      <c r="R13" s="80"/>
      <c r="S13" s="80"/>
      <c r="T13" s="80"/>
      <c r="U13" s="80"/>
      <c r="V13" s="80"/>
      <c r="W13" s="80"/>
    </row>
    <row r="14" ht="18.75" customHeight="1" spans="1:23">
      <c r="A14" s="9" t="s">
        <v>248</v>
      </c>
      <c r="B14" s="9" t="s">
        <v>251</v>
      </c>
      <c r="C14" s="9" t="s">
        <v>250</v>
      </c>
      <c r="D14" s="9" t="s">
        <v>55</v>
      </c>
      <c r="E14" s="9" t="s">
        <v>83</v>
      </c>
      <c r="F14" s="9" t="s">
        <v>84</v>
      </c>
      <c r="G14" s="9" t="s">
        <v>252</v>
      </c>
      <c r="H14" s="9" t="s">
        <v>253</v>
      </c>
      <c r="I14" s="80">
        <v>207992.4</v>
      </c>
      <c r="J14" s="80">
        <v>207992.4</v>
      </c>
      <c r="K14" s="80">
        <v>207992.4</v>
      </c>
      <c r="L14" s="80"/>
      <c r="M14" s="80"/>
      <c r="N14" s="80"/>
      <c r="O14" s="80"/>
      <c r="P14" s="46"/>
      <c r="Q14" s="80"/>
      <c r="R14" s="80"/>
      <c r="S14" s="80"/>
      <c r="T14" s="80"/>
      <c r="U14" s="80"/>
      <c r="V14" s="80"/>
      <c r="W14" s="80"/>
    </row>
    <row r="15" ht="18.75" customHeight="1" spans="1:23">
      <c r="A15" s="46"/>
      <c r="B15" s="46"/>
      <c r="C15" s="9" t="s">
        <v>254</v>
      </c>
      <c r="D15" s="46"/>
      <c r="E15" s="46"/>
      <c r="F15" s="46"/>
      <c r="G15" s="46"/>
      <c r="H15" s="46"/>
      <c r="I15" s="80">
        <v>3110000</v>
      </c>
      <c r="J15" s="80">
        <v>3110000</v>
      </c>
      <c r="K15" s="80">
        <v>3110000</v>
      </c>
      <c r="L15" s="80"/>
      <c r="M15" s="80"/>
      <c r="N15" s="80"/>
      <c r="O15" s="80"/>
      <c r="P15" s="46"/>
      <c r="Q15" s="80"/>
      <c r="R15" s="80"/>
      <c r="S15" s="80"/>
      <c r="T15" s="80"/>
      <c r="U15" s="80"/>
      <c r="V15" s="80"/>
      <c r="W15" s="80"/>
    </row>
    <row r="16" ht="18.75" customHeight="1" spans="1:23">
      <c r="A16" s="9" t="s">
        <v>255</v>
      </c>
      <c r="B16" s="9" t="s">
        <v>256</v>
      </c>
      <c r="C16" s="9" t="s">
        <v>254</v>
      </c>
      <c r="D16" s="9" t="s">
        <v>55</v>
      </c>
      <c r="E16" s="9" t="s">
        <v>109</v>
      </c>
      <c r="F16" s="9" t="s">
        <v>110</v>
      </c>
      <c r="G16" s="9" t="s">
        <v>257</v>
      </c>
      <c r="H16" s="9" t="s">
        <v>258</v>
      </c>
      <c r="I16" s="80">
        <v>3110000</v>
      </c>
      <c r="J16" s="80">
        <v>3110000</v>
      </c>
      <c r="K16" s="80">
        <v>3110000</v>
      </c>
      <c r="L16" s="80"/>
      <c r="M16" s="80"/>
      <c r="N16" s="80"/>
      <c r="O16" s="80"/>
      <c r="P16" s="46"/>
      <c r="Q16" s="80"/>
      <c r="R16" s="80"/>
      <c r="S16" s="80"/>
      <c r="T16" s="80"/>
      <c r="U16" s="80"/>
      <c r="V16" s="80"/>
      <c r="W16" s="80"/>
    </row>
    <row r="17" ht="29" customHeight="1" spans="1:23">
      <c r="A17" s="46"/>
      <c r="B17" s="46"/>
      <c r="C17" s="9" t="s">
        <v>259</v>
      </c>
      <c r="D17" s="46"/>
      <c r="E17" s="46"/>
      <c r="F17" s="46"/>
      <c r="G17" s="46"/>
      <c r="H17" s="46"/>
      <c r="I17" s="80">
        <v>1105500</v>
      </c>
      <c r="J17" s="80">
        <v>1105500</v>
      </c>
      <c r="K17" s="80">
        <v>1105500</v>
      </c>
      <c r="L17" s="80"/>
      <c r="M17" s="80"/>
      <c r="N17" s="80"/>
      <c r="O17" s="80"/>
      <c r="P17" s="46"/>
      <c r="Q17" s="80"/>
      <c r="R17" s="80"/>
      <c r="S17" s="80"/>
      <c r="T17" s="80"/>
      <c r="U17" s="80"/>
      <c r="V17" s="80"/>
      <c r="W17" s="80"/>
    </row>
    <row r="18" ht="29" customHeight="1" spans="1:23">
      <c r="A18" s="9" t="s">
        <v>243</v>
      </c>
      <c r="B18" s="9" t="s">
        <v>260</v>
      </c>
      <c r="C18" s="9" t="s">
        <v>259</v>
      </c>
      <c r="D18" s="9" t="s">
        <v>55</v>
      </c>
      <c r="E18" s="9" t="s">
        <v>115</v>
      </c>
      <c r="F18" s="9" t="s">
        <v>116</v>
      </c>
      <c r="G18" s="9" t="s">
        <v>261</v>
      </c>
      <c r="H18" s="9" t="s">
        <v>262</v>
      </c>
      <c r="I18" s="80">
        <v>1105500</v>
      </c>
      <c r="J18" s="80">
        <v>1105500</v>
      </c>
      <c r="K18" s="80">
        <v>1105500</v>
      </c>
      <c r="L18" s="80"/>
      <c r="M18" s="80"/>
      <c r="N18" s="80"/>
      <c r="O18" s="80"/>
      <c r="P18" s="46"/>
      <c r="Q18" s="80"/>
      <c r="R18" s="80"/>
      <c r="S18" s="80"/>
      <c r="T18" s="80"/>
      <c r="U18" s="80"/>
      <c r="V18" s="80"/>
      <c r="W18" s="80"/>
    </row>
    <row r="19" ht="18.75" customHeight="1" spans="1:23">
      <c r="A19" s="46"/>
      <c r="B19" s="46"/>
      <c r="C19" s="9" t="s">
        <v>263</v>
      </c>
      <c r="D19" s="46"/>
      <c r="E19" s="46"/>
      <c r="F19" s="46"/>
      <c r="G19" s="46"/>
      <c r="H19" s="46"/>
      <c r="I19" s="80">
        <v>1000000</v>
      </c>
      <c r="J19" s="80">
        <v>1000000</v>
      </c>
      <c r="K19" s="80">
        <v>1000000</v>
      </c>
      <c r="L19" s="80"/>
      <c r="M19" s="80"/>
      <c r="N19" s="80"/>
      <c r="O19" s="80"/>
      <c r="P19" s="46"/>
      <c r="Q19" s="80"/>
      <c r="R19" s="80"/>
      <c r="S19" s="80"/>
      <c r="T19" s="80"/>
      <c r="U19" s="80"/>
      <c r="V19" s="80"/>
      <c r="W19" s="80"/>
    </row>
    <row r="20" ht="18.75" customHeight="1" spans="1:23">
      <c r="A20" s="9" t="s">
        <v>243</v>
      </c>
      <c r="B20" s="9" t="s">
        <v>264</v>
      </c>
      <c r="C20" s="9" t="s">
        <v>263</v>
      </c>
      <c r="D20" s="9" t="s">
        <v>55</v>
      </c>
      <c r="E20" s="9" t="s">
        <v>109</v>
      </c>
      <c r="F20" s="9" t="s">
        <v>110</v>
      </c>
      <c r="G20" s="9" t="s">
        <v>245</v>
      </c>
      <c r="H20" s="9" t="s">
        <v>246</v>
      </c>
      <c r="I20" s="80">
        <v>500000</v>
      </c>
      <c r="J20" s="80">
        <v>500000</v>
      </c>
      <c r="K20" s="80">
        <v>500000</v>
      </c>
      <c r="L20" s="80"/>
      <c r="M20" s="80"/>
      <c r="N20" s="80"/>
      <c r="O20" s="80"/>
      <c r="P20" s="46"/>
      <c r="Q20" s="80"/>
      <c r="R20" s="80"/>
      <c r="S20" s="80"/>
      <c r="T20" s="80"/>
      <c r="U20" s="80"/>
      <c r="V20" s="80"/>
      <c r="W20" s="80"/>
    </row>
    <row r="21" ht="18.75" customHeight="1" spans="1:23">
      <c r="A21" s="9" t="s">
        <v>243</v>
      </c>
      <c r="B21" s="9" t="s">
        <v>264</v>
      </c>
      <c r="C21" s="9" t="s">
        <v>263</v>
      </c>
      <c r="D21" s="9" t="s">
        <v>55</v>
      </c>
      <c r="E21" s="9" t="s">
        <v>109</v>
      </c>
      <c r="F21" s="9" t="s">
        <v>110</v>
      </c>
      <c r="G21" s="9" t="s">
        <v>245</v>
      </c>
      <c r="H21" s="9" t="s">
        <v>246</v>
      </c>
      <c r="I21" s="80">
        <v>500000</v>
      </c>
      <c r="J21" s="80">
        <v>500000</v>
      </c>
      <c r="K21" s="80">
        <v>500000</v>
      </c>
      <c r="L21" s="80"/>
      <c r="M21" s="80"/>
      <c r="N21" s="80"/>
      <c r="O21" s="80"/>
      <c r="P21" s="46"/>
      <c r="Q21" s="80"/>
      <c r="R21" s="80"/>
      <c r="S21" s="80"/>
      <c r="T21" s="80"/>
      <c r="U21" s="80"/>
      <c r="V21" s="80"/>
      <c r="W21" s="80"/>
    </row>
    <row r="22" ht="18.75" customHeight="1" spans="1:23">
      <c r="A22" s="46"/>
      <c r="B22" s="46"/>
      <c r="C22" s="9" t="s">
        <v>265</v>
      </c>
      <c r="D22" s="46"/>
      <c r="E22" s="46"/>
      <c r="F22" s="46"/>
      <c r="G22" s="46"/>
      <c r="H22" s="46"/>
      <c r="I22" s="80">
        <v>100000</v>
      </c>
      <c r="J22" s="80"/>
      <c r="K22" s="80"/>
      <c r="L22" s="80"/>
      <c r="M22" s="80"/>
      <c r="N22" s="80"/>
      <c r="O22" s="80"/>
      <c r="P22" s="46"/>
      <c r="Q22" s="80"/>
      <c r="R22" s="80">
        <v>100000</v>
      </c>
      <c r="S22" s="80"/>
      <c r="T22" s="80"/>
      <c r="U22" s="80"/>
      <c r="V22" s="80"/>
      <c r="W22" s="80">
        <v>100000</v>
      </c>
    </row>
    <row r="23" ht="18.75" customHeight="1" spans="1:23">
      <c r="A23" s="9" t="s">
        <v>255</v>
      </c>
      <c r="B23" s="9" t="s">
        <v>266</v>
      </c>
      <c r="C23" s="9" t="s">
        <v>265</v>
      </c>
      <c r="D23" s="9" t="s">
        <v>55</v>
      </c>
      <c r="E23" s="9" t="s">
        <v>115</v>
      </c>
      <c r="F23" s="9" t="s">
        <v>116</v>
      </c>
      <c r="G23" s="9" t="s">
        <v>200</v>
      </c>
      <c r="H23" s="9" t="s">
        <v>201</v>
      </c>
      <c r="I23" s="80">
        <v>100000</v>
      </c>
      <c r="J23" s="80"/>
      <c r="K23" s="80"/>
      <c r="L23" s="80"/>
      <c r="M23" s="80"/>
      <c r="N23" s="80"/>
      <c r="O23" s="80"/>
      <c r="P23" s="46"/>
      <c r="Q23" s="80"/>
      <c r="R23" s="80">
        <v>100000</v>
      </c>
      <c r="S23" s="80"/>
      <c r="T23" s="80"/>
      <c r="U23" s="80"/>
      <c r="V23" s="80"/>
      <c r="W23" s="80">
        <v>100000</v>
      </c>
    </row>
    <row r="24" ht="18.75" customHeight="1" spans="1:23">
      <c r="A24" s="46"/>
      <c r="B24" s="46"/>
      <c r="C24" s="9" t="s">
        <v>267</v>
      </c>
      <c r="D24" s="46"/>
      <c r="E24" s="46"/>
      <c r="F24" s="46"/>
      <c r="G24" s="46"/>
      <c r="H24" s="46"/>
      <c r="I24" s="80">
        <v>500000</v>
      </c>
      <c r="J24" s="80">
        <v>500000</v>
      </c>
      <c r="K24" s="80">
        <v>500000</v>
      </c>
      <c r="L24" s="80"/>
      <c r="M24" s="80"/>
      <c r="N24" s="80"/>
      <c r="O24" s="80"/>
      <c r="P24" s="46"/>
      <c r="Q24" s="80"/>
      <c r="R24" s="80"/>
      <c r="S24" s="80"/>
      <c r="T24" s="80"/>
      <c r="U24" s="80"/>
      <c r="V24" s="80"/>
      <c r="W24" s="80"/>
    </row>
    <row r="25" ht="18.75" customHeight="1" spans="1:23">
      <c r="A25" s="9" t="s">
        <v>243</v>
      </c>
      <c r="B25" s="9" t="s">
        <v>268</v>
      </c>
      <c r="C25" s="9" t="s">
        <v>267</v>
      </c>
      <c r="D25" s="9" t="s">
        <v>55</v>
      </c>
      <c r="E25" s="9" t="s">
        <v>113</v>
      </c>
      <c r="F25" s="9" t="s">
        <v>114</v>
      </c>
      <c r="G25" s="9" t="s">
        <v>245</v>
      </c>
      <c r="H25" s="9" t="s">
        <v>246</v>
      </c>
      <c r="I25" s="80">
        <v>500000</v>
      </c>
      <c r="J25" s="80">
        <v>500000</v>
      </c>
      <c r="K25" s="80">
        <v>500000</v>
      </c>
      <c r="L25" s="80"/>
      <c r="M25" s="80"/>
      <c r="N25" s="80"/>
      <c r="O25" s="80"/>
      <c r="P25" s="46"/>
      <c r="Q25" s="80"/>
      <c r="R25" s="80"/>
      <c r="S25" s="80"/>
      <c r="T25" s="80"/>
      <c r="U25" s="80"/>
      <c r="V25" s="80"/>
      <c r="W25" s="80"/>
    </row>
    <row r="26" ht="18.75" customHeight="1" spans="1:23">
      <c r="A26" s="46"/>
      <c r="B26" s="46"/>
      <c r="C26" s="9" t="s">
        <v>269</v>
      </c>
      <c r="D26" s="46"/>
      <c r="E26" s="46"/>
      <c r="F26" s="46"/>
      <c r="G26" s="46"/>
      <c r="H26" s="46"/>
      <c r="I26" s="80">
        <v>124500</v>
      </c>
      <c r="J26" s="80">
        <v>124500</v>
      </c>
      <c r="K26" s="80">
        <v>124500</v>
      </c>
      <c r="L26" s="80"/>
      <c r="M26" s="80"/>
      <c r="N26" s="80"/>
      <c r="O26" s="80"/>
      <c r="P26" s="46"/>
      <c r="Q26" s="80"/>
      <c r="R26" s="80"/>
      <c r="S26" s="80"/>
      <c r="T26" s="80"/>
      <c r="U26" s="80"/>
      <c r="V26" s="80"/>
      <c r="W26" s="80"/>
    </row>
    <row r="27" ht="18.75" customHeight="1" spans="1:23">
      <c r="A27" s="9" t="s">
        <v>243</v>
      </c>
      <c r="B27" s="9" t="s">
        <v>270</v>
      </c>
      <c r="C27" s="9" t="s">
        <v>269</v>
      </c>
      <c r="D27" s="9" t="s">
        <v>55</v>
      </c>
      <c r="E27" s="9" t="s">
        <v>113</v>
      </c>
      <c r="F27" s="9" t="s">
        <v>114</v>
      </c>
      <c r="G27" s="9" t="s">
        <v>245</v>
      </c>
      <c r="H27" s="9" t="s">
        <v>246</v>
      </c>
      <c r="I27" s="80">
        <v>124500</v>
      </c>
      <c r="J27" s="80">
        <v>124500</v>
      </c>
      <c r="K27" s="80">
        <v>124500</v>
      </c>
      <c r="L27" s="80"/>
      <c r="M27" s="80"/>
      <c r="N27" s="80"/>
      <c r="O27" s="80"/>
      <c r="P27" s="46"/>
      <c r="Q27" s="80"/>
      <c r="R27" s="80"/>
      <c r="S27" s="80"/>
      <c r="T27" s="80"/>
      <c r="U27" s="80"/>
      <c r="V27" s="80"/>
      <c r="W27" s="80"/>
    </row>
    <row r="28" ht="18.75" customHeight="1" spans="1:23">
      <c r="A28" s="46"/>
      <c r="B28" s="46"/>
      <c r="C28" s="9" t="s">
        <v>271</v>
      </c>
      <c r="D28" s="46"/>
      <c r="E28" s="46"/>
      <c r="F28" s="46"/>
      <c r="G28" s="46"/>
      <c r="H28" s="46"/>
      <c r="I28" s="80">
        <v>297500</v>
      </c>
      <c r="J28" s="80">
        <v>297500</v>
      </c>
      <c r="K28" s="80">
        <v>297500</v>
      </c>
      <c r="L28" s="80"/>
      <c r="M28" s="80"/>
      <c r="N28" s="80"/>
      <c r="O28" s="80"/>
      <c r="P28" s="46"/>
      <c r="Q28" s="80"/>
      <c r="R28" s="80"/>
      <c r="S28" s="80"/>
      <c r="T28" s="80"/>
      <c r="U28" s="80"/>
      <c r="V28" s="80"/>
      <c r="W28" s="80"/>
    </row>
    <row r="29" ht="27" customHeight="1" spans="1:23">
      <c r="A29" s="9" t="s">
        <v>243</v>
      </c>
      <c r="B29" s="9" t="s">
        <v>272</v>
      </c>
      <c r="C29" s="9" t="s">
        <v>271</v>
      </c>
      <c r="D29" s="9" t="s">
        <v>55</v>
      </c>
      <c r="E29" s="9" t="s">
        <v>111</v>
      </c>
      <c r="F29" s="9" t="s">
        <v>112</v>
      </c>
      <c r="G29" s="9" t="s">
        <v>273</v>
      </c>
      <c r="H29" s="9" t="s">
        <v>274</v>
      </c>
      <c r="I29" s="80">
        <v>297500</v>
      </c>
      <c r="J29" s="80">
        <v>297500</v>
      </c>
      <c r="K29" s="80">
        <v>297500</v>
      </c>
      <c r="L29" s="80"/>
      <c r="M29" s="80"/>
      <c r="N29" s="80"/>
      <c r="O29" s="80"/>
      <c r="P29" s="46"/>
      <c r="Q29" s="80"/>
      <c r="R29" s="80"/>
      <c r="S29" s="80"/>
      <c r="T29" s="80"/>
      <c r="U29" s="80"/>
      <c r="V29" s="80"/>
      <c r="W29" s="80"/>
    </row>
    <row r="30" ht="22" customHeight="1" spans="1:23">
      <c r="A30" s="46"/>
      <c r="B30" s="46"/>
      <c r="C30" s="9" t="s">
        <v>275</v>
      </c>
      <c r="D30" s="46"/>
      <c r="E30" s="46"/>
      <c r="F30" s="46"/>
      <c r="G30" s="46"/>
      <c r="H30" s="46"/>
      <c r="I30" s="80">
        <v>1000000</v>
      </c>
      <c r="J30" s="80">
        <v>1000000</v>
      </c>
      <c r="K30" s="80">
        <v>1000000</v>
      </c>
      <c r="L30" s="80"/>
      <c r="M30" s="80"/>
      <c r="N30" s="80"/>
      <c r="O30" s="80"/>
      <c r="P30" s="46"/>
      <c r="Q30" s="80"/>
      <c r="R30" s="80"/>
      <c r="S30" s="80"/>
      <c r="T30" s="80"/>
      <c r="U30" s="80"/>
      <c r="V30" s="80"/>
      <c r="W30" s="80"/>
    </row>
    <row r="31" ht="22" customHeight="1" spans="1:23">
      <c r="A31" s="9" t="s">
        <v>243</v>
      </c>
      <c r="B31" s="9" t="s">
        <v>276</v>
      </c>
      <c r="C31" s="9" t="s">
        <v>275</v>
      </c>
      <c r="D31" s="9" t="s">
        <v>55</v>
      </c>
      <c r="E31" s="9" t="s">
        <v>109</v>
      </c>
      <c r="F31" s="9" t="s">
        <v>110</v>
      </c>
      <c r="G31" s="9" t="s">
        <v>245</v>
      </c>
      <c r="H31" s="9" t="s">
        <v>246</v>
      </c>
      <c r="I31" s="80">
        <v>1000000</v>
      </c>
      <c r="J31" s="80">
        <v>1000000</v>
      </c>
      <c r="K31" s="80">
        <v>1000000</v>
      </c>
      <c r="L31" s="80"/>
      <c r="M31" s="80"/>
      <c r="N31" s="80"/>
      <c r="O31" s="80"/>
      <c r="P31" s="46"/>
      <c r="Q31" s="80"/>
      <c r="R31" s="80"/>
      <c r="S31" s="80"/>
      <c r="T31" s="80"/>
      <c r="U31" s="80"/>
      <c r="V31" s="80"/>
      <c r="W31" s="80"/>
    </row>
    <row r="32" ht="22" customHeight="1" spans="1:23">
      <c r="A32" s="46"/>
      <c r="B32" s="46"/>
      <c r="C32" s="9" t="s">
        <v>277</v>
      </c>
      <c r="D32" s="46"/>
      <c r="E32" s="46"/>
      <c r="F32" s="46"/>
      <c r="G32" s="46"/>
      <c r="H32" s="46"/>
      <c r="I32" s="80">
        <v>6505000</v>
      </c>
      <c r="J32" s="80">
        <v>6505000</v>
      </c>
      <c r="K32" s="80">
        <v>6505000</v>
      </c>
      <c r="L32" s="80"/>
      <c r="M32" s="80"/>
      <c r="N32" s="80"/>
      <c r="O32" s="80"/>
      <c r="P32" s="46"/>
      <c r="Q32" s="80"/>
      <c r="R32" s="80"/>
      <c r="S32" s="80"/>
      <c r="T32" s="80"/>
      <c r="U32" s="80"/>
      <c r="V32" s="80"/>
      <c r="W32" s="80"/>
    </row>
    <row r="33" ht="22" customHeight="1" spans="1:23">
      <c r="A33" s="9" t="s">
        <v>255</v>
      </c>
      <c r="B33" s="9" t="s">
        <v>278</v>
      </c>
      <c r="C33" s="9" t="s">
        <v>277</v>
      </c>
      <c r="D33" s="9" t="s">
        <v>55</v>
      </c>
      <c r="E33" s="9" t="s">
        <v>115</v>
      </c>
      <c r="F33" s="9" t="s">
        <v>116</v>
      </c>
      <c r="G33" s="9" t="s">
        <v>226</v>
      </c>
      <c r="H33" s="9" t="s">
        <v>227</v>
      </c>
      <c r="I33" s="80">
        <v>6505000</v>
      </c>
      <c r="J33" s="80">
        <v>6505000</v>
      </c>
      <c r="K33" s="80">
        <v>6505000</v>
      </c>
      <c r="L33" s="80"/>
      <c r="M33" s="80"/>
      <c r="N33" s="80"/>
      <c r="O33" s="80"/>
      <c r="P33" s="46"/>
      <c r="Q33" s="80"/>
      <c r="R33" s="80"/>
      <c r="S33" s="80"/>
      <c r="T33" s="80"/>
      <c r="U33" s="80"/>
      <c r="V33" s="80"/>
      <c r="W33" s="80"/>
    </row>
    <row r="34" ht="22" customHeight="1" spans="1:23">
      <c r="A34" s="46"/>
      <c r="B34" s="46"/>
      <c r="C34" s="9" t="s">
        <v>279</v>
      </c>
      <c r="D34" s="46"/>
      <c r="E34" s="46"/>
      <c r="F34" s="46"/>
      <c r="G34" s="46"/>
      <c r="H34" s="46"/>
      <c r="I34" s="80">
        <v>1737818</v>
      </c>
      <c r="J34" s="80">
        <v>1737818</v>
      </c>
      <c r="K34" s="80">
        <v>1737818</v>
      </c>
      <c r="L34" s="80"/>
      <c r="M34" s="80"/>
      <c r="N34" s="80"/>
      <c r="O34" s="80"/>
      <c r="P34" s="46"/>
      <c r="Q34" s="80"/>
      <c r="R34" s="80"/>
      <c r="S34" s="80"/>
      <c r="T34" s="80"/>
      <c r="U34" s="80"/>
      <c r="V34" s="80"/>
      <c r="W34" s="80"/>
    </row>
    <row r="35" ht="22" customHeight="1" spans="1:23">
      <c r="A35" s="9" t="s">
        <v>243</v>
      </c>
      <c r="B35" s="9" t="s">
        <v>280</v>
      </c>
      <c r="C35" s="9" t="s">
        <v>279</v>
      </c>
      <c r="D35" s="9" t="s">
        <v>55</v>
      </c>
      <c r="E35" s="9" t="s">
        <v>109</v>
      </c>
      <c r="F35" s="9" t="s">
        <v>110</v>
      </c>
      <c r="G35" s="9" t="s">
        <v>281</v>
      </c>
      <c r="H35" s="9" t="s">
        <v>282</v>
      </c>
      <c r="I35" s="80">
        <v>1165818</v>
      </c>
      <c r="J35" s="80">
        <v>1165818</v>
      </c>
      <c r="K35" s="80">
        <v>1165818</v>
      </c>
      <c r="L35" s="80"/>
      <c r="M35" s="80"/>
      <c r="N35" s="80"/>
      <c r="O35" s="80"/>
      <c r="P35" s="46"/>
      <c r="Q35" s="80"/>
      <c r="R35" s="80"/>
      <c r="S35" s="80"/>
      <c r="T35" s="80"/>
      <c r="U35" s="80"/>
      <c r="V35" s="80"/>
      <c r="W35" s="80"/>
    </row>
    <row r="36" ht="22" customHeight="1" spans="1:23">
      <c r="A36" s="9" t="s">
        <v>243</v>
      </c>
      <c r="B36" s="9" t="s">
        <v>280</v>
      </c>
      <c r="C36" s="9" t="s">
        <v>279</v>
      </c>
      <c r="D36" s="9" t="s">
        <v>55</v>
      </c>
      <c r="E36" s="9" t="s">
        <v>109</v>
      </c>
      <c r="F36" s="9" t="s">
        <v>110</v>
      </c>
      <c r="G36" s="9" t="s">
        <v>245</v>
      </c>
      <c r="H36" s="9" t="s">
        <v>246</v>
      </c>
      <c r="I36" s="80">
        <v>572000</v>
      </c>
      <c r="J36" s="80">
        <v>572000</v>
      </c>
      <c r="K36" s="80">
        <v>572000</v>
      </c>
      <c r="L36" s="80"/>
      <c r="M36" s="80"/>
      <c r="N36" s="80"/>
      <c r="O36" s="80"/>
      <c r="P36" s="46"/>
      <c r="Q36" s="80"/>
      <c r="R36" s="80"/>
      <c r="S36" s="80"/>
      <c r="T36" s="80"/>
      <c r="U36" s="80"/>
      <c r="V36" s="80"/>
      <c r="W36" s="80"/>
    </row>
    <row r="37" ht="18.75" customHeight="1" spans="1:23">
      <c r="A37" s="76" t="s">
        <v>31</v>
      </c>
      <c r="B37" s="76"/>
      <c r="C37" s="76"/>
      <c r="D37" s="76"/>
      <c r="E37" s="76"/>
      <c r="F37" s="76"/>
      <c r="G37" s="76"/>
      <c r="H37" s="76"/>
      <c r="I37" s="80">
        <v>15991806.4</v>
      </c>
      <c r="J37" s="80">
        <v>15891806.4</v>
      </c>
      <c r="K37" s="80">
        <v>15891806.4</v>
      </c>
      <c r="L37" s="80"/>
      <c r="M37" s="80"/>
      <c r="N37" s="80"/>
      <c r="O37" s="80"/>
      <c r="P37" s="80"/>
      <c r="Q37" s="80"/>
      <c r="R37" s="80">
        <v>100000</v>
      </c>
      <c r="S37" s="80"/>
      <c r="T37" s="80"/>
      <c r="U37" s="80"/>
      <c r="V37" s="80"/>
      <c r="W37" s="80">
        <v>100000</v>
      </c>
    </row>
  </sheetData>
  <mergeCells count="28">
    <mergeCell ref="A2:W2"/>
    <mergeCell ref="A3:H3"/>
    <mergeCell ref="J4:M4"/>
    <mergeCell ref="N4:P4"/>
    <mergeCell ref="R4:W4"/>
    <mergeCell ref="A37:H3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554861111111111" right="0.554861111111111" top="1" bottom="1" header="0.5" footer="0.5"/>
  <pageSetup paperSize="9" scale="50" pageOrder="overThenDown"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0"/>
  <sheetViews>
    <sheetView showZeros="0" workbookViewId="0">
      <pane ySplit="1" topLeftCell="A2" activePane="bottomLeft" state="frozen"/>
      <selection/>
      <selection pane="bottomLeft" activeCell="B65" sqref="B65"/>
    </sheetView>
  </sheetViews>
  <sheetFormatPr defaultColWidth="8.85" defaultRowHeight="15" customHeight="1"/>
  <cols>
    <col min="1" max="1" width="13.5" customWidth="1"/>
    <col min="2" max="2" width="34" customWidth="1"/>
    <col min="3" max="3" width="11" customWidth="1"/>
    <col min="4" max="4" width="12.375" customWidth="1"/>
    <col min="5" max="5" width="16.625" customWidth="1"/>
    <col min="6" max="6" width="5.25" customWidth="1"/>
    <col min="7" max="7" width="7.125" customWidth="1"/>
    <col min="8" max="8" width="6" customWidth="1"/>
    <col min="9" max="9" width="9.75" customWidth="1"/>
    <col min="10" max="10" width="27.9833333333333" customWidth="1"/>
  </cols>
  <sheetData>
    <row r="1" customHeight="1" spans="1:10">
      <c r="A1" s="43" t="s">
        <v>283</v>
      </c>
      <c r="B1" s="43"/>
      <c r="C1" s="43"/>
      <c r="D1" s="43"/>
      <c r="E1" s="43"/>
      <c r="F1" s="43"/>
      <c r="G1" s="43"/>
      <c r="H1" s="43"/>
      <c r="I1" s="43"/>
      <c r="J1" s="43"/>
    </row>
    <row r="2" ht="33" customHeight="1" spans="1:10">
      <c r="A2" s="48" t="s">
        <v>284</v>
      </c>
      <c r="B2" s="48"/>
      <c r="C2" s="48"/>
      <c r="D2" s="48"/>
      <c r="E2" s="48"/>
      <c r="F2" s="48"/>
      <c r="G2" s="48"/>
      <c r="H2" s="48"/>
      <c r="I2" s="48"/>
      <c r="J2" s="48"/>
    </row>
    <row r="3" ht="20.25" customHeight="1" spans="1:10">
      <c r="A3" s="20" t="str">
        <f>"单位名称："&amp;"元江哈尼族彝族傣族自治县林业和草原局"</f>
        <v>单位名称：元江哈尼族彝族傣族自治县林业和草原局</v>
      </c>
      <c r="B3" s="20"/>
      <c r="C3" s="20"/>
      <c r="D3" s="20"/>
      <c r="E3" s="20"/>
      <c r="F3" s="20"/>
      <c r="G3" s="20"/>
      <c r="H3" s="20"/>
      <c r="I3" s="20"/>
      <c r="J3" s="20"/>
    </row>
    <row r="4" ht="20.25" customHeight="1" spans="1:10">
      <c r="A4" s="49" t="s">
        <v>285</v>
      </c>
      <c r="B4" s="49" t="s">
        <v>286</v>
      </c>
      <c r="C4" s="49" t="s">
        <v>287</v>
      </c>
      <c r="D4" s="49" t="s">
        <v>288</v>
      </c>
      <c r="E4" s="49" t="s">
        <v>289</v>
      </c>
      <c r="F4" s="49" t="s">
        <v>290</v>
      </c>
      <c r="G4" s="49" t="s">
        <v>291</v>
      </c>
      <c r="H4" s="49" t="s">
        <v>292</v>
      </c>
      <c r="I4" s="49" t="s">
        <v>293</v>
      </c>
      <c r="J4" s="49" t="s">
        <v>294</v>
      </c>
    </row>
    <row r="5" ht="46.5" customHeight="1" spans="1:10">
      <c r="A5" s="49"/>
      <c r="B5" s="49"/>
      <c r="C5" s="49"/>
      <c r="D5" s="49"/>
      <c r="E5" s="49"/>
      <c r="F5" s="49"/>
      <c r="G5" s="49"/>
      <c r="H5" s="49"/>
      <c r="I5" s="49"/>
      <c r="J5" s="49"/>
    </row>
    <row r="6" ht="20.25" customHeight="1" spans="1:10">
      <c r="A6" s="50">
        <v>1</v>
      </c>
      <c r="B6" s="50">
        <v>2</v>
      </c>
      <c r="C6" s="50">
        <v>3</v>
      </c>
      <c r="D6" s="50">
        <v>4</v>
      </c>
      <c r="E6" s="50">
        <v>5</v>
      </c>
      <c r="F6" s="50">
        <v>6</v>
      </c>
      <c r="G6" s="50">
        <v>7</v>
      </c>
      <c r="H6" s="50">
        <v>8</v>
      </c>
      <c r="I6" s="50">
        <v>9</v>
      </c>
      <c r="J6" s="50">
        <v>10</v>
      </c>
    </row>
    <row r="7" ht="20.25" customHeight="1" spans="1:10">
      <c r="A7" s="67" t="s">
        <v>55</v>
      </c>
      <c r="B7" s="42"/>
      <c r="C7" s="42"/>
      <c r="E7" s="55"/>
      <c r="F7" s="55"/>
      <c r="G7" s="55"/>
      <c r="H7" s="55"/>
      <c r="I7" s="55"/>
      <c r="J7" s="55"/>
    </row>
    <row r="8" ht="30" customHeight="1" spans="1:10">
      <c r="A8" s="68" t="s">
        <v>265</v>
      </c>
      <c r="B8" s="42" t="s">
        <v>295</v>
      </c>
      <c r="C8" s="47"/>
      <c r="D8" s="47"/>
      <c r="E8" s="55"/>
      <c r="F8" s="55"/>
      <c r="G8" s="55"/>
      <c r="H8" s="55"/>
      <c r="I8" s="55"/>
      <c r="J8" s="55"/>
    </row>
    <row r="9" ht="51" customHeight="1" spans="1:10">
      <c r="A9" s="42"/>
      <c r="B9" s="42"/>
      <c r="C9" s="42" t="s">
        <v>296</v>
      </c>
      <c r="D9" s="69" t="s">
        <v>297</v>
      </c>
      <c r="E9" s="70" t="s">
        <v>298</v>
      </c>
      <c r="F9" s="56" t="s">
        <v>299</v>
      </c>
      <c r="G9" s="47" t="s">
        <v>300</v>
      </c>
      <c r="H9" s="56" t="s">
        <v>301</v>
      </c>
      <c r="I9" s="56" t="s">
        <v>302</v>
      </c>
      <c r="J9" s="70" t="s">
        <v>303</v>
      </c>
    </row>
    <row r="10" ht="47" customHeight="1" spans="1:10">
      <c r="A10" s="42"/>
      <c r="B10" s="42"/>
      <c r="C10" s="42" t="s">
        <v>296</v>
      </c>
      <c r="D10" s="69" t="s">
        <v>297</v>
      </c>
      <c r="E10" s="70" t="s">
        <v>304</v>
      </c>
      <c r="F10" s="56" t="s">
        <v>299</v>
      </c>
      <c r="G10" s="47" t="s">
        <v>47</v>
      </c>
      <c r="H10" s="56" t="s">
        <v>305</v>
      </c>
      <c r="I10" s="56" t="s">
        <v>302</v>
      </c>
      <c r="J10" s="70" t="s">
        <v>306</v>
      </c>
    </row>
    <row r="11" ht="20.25" customHeight="1" spans="1:10">
      <c r="A11" s="42"/>
      <c r="B11" s="42"/>
      <c r="C11" s="42" t="s">
        <v>307</v>
      </c>
      <c r="D11" s="69" t="s">
        <v>308</v>
      </c>
      <c r="E11" s="70" t="s">
        <v>309</v>
      </c>
      <c r="F11" s="56" t="s">
        <v>299</v>
      </c>
      <c r="G11" s="47" t="s">
        <v>310</v>
      </c>
      <c r="H11" s="56" t="s">
        <v>311</v>
      </c>
      <c r="I11" s="56" t="s">
        <v>312</v>
      </c>
      <c r="J11" s="70" t="s">
        <v>313</v>
      </c>
    </row>
    <row r="12" ht="86" customHeight="1" spans="1:10">
      <c r="A12" s="42"/>
      <c r="B12" s="42"/>
      <c r="C12" s="42" t="s">
        <v>307</v>
      </c>
      <c r="D12" s="69" t="s">
        <v>308</v>
      </c>
      <c r="E12" s="70" t="s">
        <v>314</v>
      </c>
      <c r="F12" s="56" t="s">
        <v>299</v>
      </c>
      <c r="G12" s="47" t="s">
        <v>315</v>
      </c>
      <c r="H12" s="56" t="s">
        <v>311</v>
      </c>
      <c r="I12" s="56" t="s">
        <v>312</v>
      </c>
      <c r="J12" s="70" t="s">
        <v>316</v>
      </c>
    </row>
    <row r="13" ht="25" customHeight="1" spans="1:10">
      <c r="A13" s="42"/>
      <c r="B13" s="42"/>
      <c r="C13" s="42" t="s">
        <v>317</v>
      </c>
      <c r="D13" s="69" t="s">
        <v>318</v>
      </c>
      <c r="E13" s="70" t="s">
        <v>319</v>
      </c>
      <c r="F13" s="56" t="s">
        <v>320</v>
      </c>
      <c r="G13" s="47" t="s">
        <v>321</v>
      </c>
      <c r="H13" s="56" t="s">
        <v>322</v>
      </c>
      <c r="I13" s="56" t="s">
        <v>302</v>
      </c>
      <c r="J13" s="70" t="s">
        <v>323</v>
      </c>
    </row>
    <row r="14" ht="63" customHeight="1" spans="1:10">
      <c r="A14" s="68" t="s">
        <v>250</v>
      </c>
      <c r="B14" s="42" t="s">
        <v>295</v>
      </c>
      <c r="C14" s="42"/>
      <c r="D14" s="42"/>
      <c r="E14" s="42"/>
      <c r="F14" s="42"/>
      <c r="G14" s="42"/>
      <c r="H14" s="42"/>
      <c r="I14" s="42"/>
      <c r="J14" s="42"/>
    </row>
    <row r="15" ht="37" customHeight="1" spans="1:10">
      <c r="A15" s="42"/>
      <c r="B15" s="42"/>
      <c r="C15" s="42" t="s">
        <v>296</v>
      </c>
      <c r="D15" s="69" t="s">
        <v>297</v>
      </c>
      <c r="E15" s="70" t="s">
        <v>324</v>
      </c>
      <c r="F15" s="56" t="s">
        <v>299</v>
      </c>
      <c r="G15" s="47" t="s">
        <v>325</v>
      </c>
      <c r="H15" s="56" t="s">
        <v>301</v>
      </c>
      <c r="I15" s="56" t="s">
        <v>302</v>
      </c>
      <c r="J15" s="70" t="s">
        <v>326</v>
      </c>
    </row>
    <row r="16" ht="39" customHeight="1" spans="1:10">
      <c r="A16" s="42"/>
      <c r="B16" s="42"/>
      <c r="C16" s="42" t="s">
        <v>296</v>
      </c>
      <c r="D16" s="69" t="s">
        <v>297</v>
      </c>
      <c r="E16" s="70" t="s">
        <v>327</v>
      </c>
      <c r="F16" s="56" t="s">
        <v>299</v>
      </c>
      <c r="G16" s="47" t="s">
        <v>328</v>
      </c>
      <c r="H16" s="56" t="s">
        <v>301</v>
      </c>
      <c r="I16" s="56" t="s">
        <v>302</v>
      </c>
      <c r="J16" s="70" t="s">
        <v>329</v>
      </c>
    </row>
    <row r="17" ht="24" customHeight="1" spans="1:10">
      <c r="A17" s="42"/>
      <c r="B17" s="42"/>
      <c r="C17" s="42" t="s">
        <v>296</v>
      </c>
      <c r="D17" s="69" t="s">
        <v>297</v>
      </c>
      <c r="E17" s="70" t="s">
        <v>330</v>
      </c>
      <c r="F17" s="56" t="s">
        <v>299</v>
      </c>
      <c r="G17" s="47" t="s">
        <v>331</v>
      </c>
      <c r="H17" s="56" t="s">
        <v>301</v>
      </c>
      <c r="I17" s="56" t="s">
        <v>302</v>
      </c>
      <c r="J17" s="70" t="s">
        <v>332</v>
      </c>
    </row>
    <row r="18" ht="23" customHeight="1" spans="1:10">
      <c r="A18" s="42"/>
      <c r="B18" s="42"/>
      <c r="C18" s="42" t="s">
        <v>307</v>
      </c>
      <c r="D18" s="69" t="s">
        <v>308</v>
      </c>
      <c r="E18" s="70" t="s">
        <v>309</v>
      </c>
      <c r="F18" s="56" t="s">
        <v>299</v>
      </c>
      <c r="G18" s="47" t="s">
        <v>310</v>
      </c>
      <c r="H18" s="56" t="s">
        <v>311</v>
      </c>
      <c r="I18" s="56" t="s">
        <v>312</v>
      </c>
      <c r="J18" s="70" t="s">
        <v>333</v>
      </c>
    </row>
    <row r="19" ht="24" customHeight="1" spans="1:10">
      <c r="A19" s="42"/>
      <c r="B19" s="42"/>
      <c r="C19" s="42" t="s">
        <v>317</v>
      </c>
      <c r="D19" s="69" t="s">
        <v>318</v>
      </c>
      <c r="E19" s="70" t="s">
        <v>319</v>
      </c>
      <c r="F19" s="56" t="s">
        <v>320</v>
      </c>
      <c r="G19" s="47" t="s">
        <v>321</v>
      </c>
      <c r="H19" s="56" t="s">
        <v>322</v>
      </c>
      <c r="I19" s="56" t="s">
        <v>302</v>
      </c>
      <c r="J19" s="70" t="s">
        <v>334</v>
      </c>
    </row>
    <row r="20" ht="26" customHeight="1" spans="1:10">
      <c r="A20" s="42"/>
      <c r="B20" s="42"/>
      <c r="C20" s="42" t="s">
        <v>317</v>
      </c>
      <c r="D20" s="69" t="s">
        <v>318</v>
      </c>
      <c r="E20" s="70" t="s">
        <v>335</v>
      </c>
      <c r="F20" s="56" t="s">
        <v>320</v>
      </c>
      <c r="G20" s="47" t="s">
        <v>321</v>
      </c>
      <c r="H20" s="56" t="s">
        <v>322</v>
      </c>
      <c r="I20" s="56" t="s">
        <v>302</v>
      </c>
      <c r="J20" s="70" t="s">
        <v>336</v>
      </c>
    </row>
    <row r="21" ht="60" customHeight="1" spans="1:10">
      <c r="A21" s="68" t="s">
        <v>271</v>
      </c>
      <c r="B21" s="42" t="s">
        <v>337</v>
      </c>
      <c r="C21" s="42"/>
      <c r="D21" s="42"/>
      <c r="E21" s="42"/>
      <c r="F21" s="42"/>
      <c r="G21" s="42"/>
      <c r="H21" s="42"/>
      <c r="I21" s="42"/>
      <c r="J21" s="42"/>
    </row>
    <row r="22" ht="20.25" customHeight="1" spans="1:10">
      <c r="A22" s="42"/>
      <c r="B22" s="42"/>
      <c r="C22" s="42" t="s">
        <v>296</v>
      </c>
      <c r="D22" s="69" t="s">
        <v>297</v>
      </c>
      <c r="E22" s="70" t="s">
        <v>338</v>
      </c>
      <c r="F22" s="56" t="s">
        <v>299</v>
      </c>
      <c r="G22" s="47" t="s">
        <v>339</v>
      </c>
      <c r="H22" s="56" t="s">
        <v>340</v>
      </c>
      <c r="I22" s="56" t="s">
        <v>302</v>
      </c>
      <c r="J22" s="70" t="s">
        <v>341</v>
      </c>
    </row>
    <row r="23" ht="36" customHeight="1" spans="1:10">
      <c r="A23" s="42"/>
      <c r="B23" s="42"/>
      <c r="C23" s="42" t="s">
        <v>296</v>
      </c>
      <c r="D23" s="69" t="s">
        <v>342</v>
      </c>
      <c r="E23" s="70" t="s">
        <v>343</v>
      </c>
      <c r="F23" s="56" t="s">
        <v>320</v>
      </c>
      <c r="G23" s="47" t="s">
        <v>321</v>
      </c>
      <c r="H23" s="56" t="s">
        <v>322</v>
      </c>
      <c r="I23" s="56" t="s">
        <v>302</v>
      </c>
      <c r="J23" s="70" t="s">
        <v>344</v>
      </c>
    </row>
    <row r="24" ht="20.25" customHeight="1" spans="1:10">
      <c r="A24" s="42"/>
      <c r="B24" s="42"/>
      <c r="C24" s="42" t="s">
        <v>307</v>
      </c>
      <c r="D24" s="69" t="s">
        <v>345</v>
      </c>
      <c r="E24" s="70" t="s">
        <v>346</v>
      </c>
      <c r="F24" s="56" t="s">
        <v>347</v>
      </c>
      <c r="G24" s="47" t="s">
        <v>348</v>
      </c>
      <c r="H24" s="56" t="s">
        <v>349</v>
      </c>
      <c r="I24" s="56" t="s">
        <v>302</v>
      </c>
      <c r="J24" s="70" t="s">
        <v>350</v>
      </c>
    </row>
    <row r="25" ht="34" customHeight="1" spans="1:10">
      <c r="A25" s="42"/>
      <c r="B25" s="42"/>
      <c r="C25" s="42" t="s">
        <v>307</v>
      </c>
      <c r="D25" s="69" t="s">
        <v>345</v>
      </c>
      <c r="E25" s="70" t="s">
        <v>351</v>
      </c>
      <c r="F25" s="56" t="s">
        <v>347</v>
      </c>
      <c r="G25" s="47" t="s">
        <v>48</v>
      </c>
      <c r="H25" s="56" t="s">
        <v>349</v>
      </c>
      <c r="I25" s="56" t="s">
        <v>302</v>
      </c>
      <c r="J25" s="70" t="s">
        <v>352</v>
      </c>
    </row>
    <row r="26" ht="20.25" customHeight="1" spans="1:10">
      <c r="A26" s="42"/>
      <c r="B26" s="42"/>
      <c r="C26" s="42" t="s">
        <v>317</v>
      </c>
      <c r="D26" s="69" t="s">
        <v>318</v>
      </c>
      <c r="E26" s="70" t="s">
        <v>353</v>
      </c>
      <c r="F26" s="56" t="s">
        <v>320</v>
      </c>
      <c r="G26" s="47" t="s">
        <v>354</v>
      </c>
      <c r="H26" s="56" t="s">
        <v>322</v>
      </c>
      <c r="I26" s="56" t="s">
        <v>302</v>
      </c>
      <c r="J26" s="70" t="s">
        <v>355</v>
      </c>
    </row>
    <row r="27" ht="108" customHeight="1" spans="1:10">
      <c r="A27" s="68" t="s">
        <v>269</v>
      </c>
      <c r="B27" s="42" t="s">
        <v>356</v>
      </c>
      <c r="C27" s="42"/>
      <c r="D27" s="42"/>
      <c r="E27" s="42"/>
      <c r="F27" s="42"/>
      <c r="G27" s="42"/>
      <c r="H27" s="42"/>
      <c r="I27" s="42"/>
      <c r="J27" s="42"/>
    </row>
    <row r="28" ht="20.25" customHeight="1" spans="1:10">
      <c r="A28" s="42"/>
      <c r="B28" s="42"/>
      <c r="C28" s="42" t="s">
        <v>296</v>
      </c>
      <c r="D28" s="69" t="s">
        <v>297</v>
      </c>
      <c r="E28" s="70" t="s">
        <v>357</v>
      </c>
      <c r="F28" s="56" t="s">
        <v>299</v>
      </c>
      <c r="G28" s="47" t="s">
        <v>358</v>
      </c>
      <c r="H28" s="56" t="s">
        <v>359</v>
      </c>
      <c r="I28" s="56" t="s">
        <v>302</v>
      </c>
      <c r="J28" s="70" t="s">
        <v>360</v>
      </c>
    </row>
    <row r="29" ht="20.25" customHeight="1" spans="1:10">
      <c r="A29" s="42"/>
      <c r="B29" s="42"/>
      <c r="C29" s="42" t="s">
        <v>296</v>
      </c>
      <c r="D29" s="69" t="s">
        <v>297</v>
      </c>
      <c r="E29" s="70" t="s">
        <v>361</v>
      </c>
      <c r="F29" s="56" t="s">
        <v>299</v>
      </c>
      <c r="G29" s="47" t="s">
        <v>362</v>
      </c>
      <c r="H29" s="56" t="s">
        <v>359</v>
      </c>
      <c r="I29" s="56" t="s">
        <v>302</v>
      </c>
      <c r="J29" s="70" t="s">
        <v>363</v>
      </c>
    </row>
    <row r="30" ht="20.25" customHeight="1" spans="1:10">
      <c r="A30" s="42"/>
      <c r="B30" s="42"/>
      <c r="C30" s="42" t="s">
        <v>296</v>
      </c>
      <c r="D30" s="69" t="s">
        <v>364</v>
      </c>
      <c r="E30" s="70" t="s">
        <v>365</v>
      </c>
      <c r="F30" s="56" t="s">
        <v>347</v>
      </c>
      <c r="G30" s="47" t="s">
        <v>45</v>
      </c>
      <c r="H30" s="56" t="s">
        <v>311</v>
      </c>
      <c r="I30" s="56" t="s">
        <v>302</v>
      </c>
      <c r="J30" s="70" t="s">
        <v>366</v>
      </c>
    </row>
    <row r="31" ht="20.25" customHeight="1" spans="1:10">
      <c r="A31" s="42"/>
      <c r="B31" s="42"/>
      <c r="C31" s="42" t="s">
        <v>307</v>
      </c>
      <c r="D31" s="69" t="s">
        <v>308</v>
      </c>
      <c r="E31" s="70" t="s">
        <v>367</v>
      </c>
      <c r="F31" s="56" t="s">
        <v>320</v>
      </c>
      <c r="G31" s="47" t="s">
        <v>368</v>
      </c>
      <c r="H31" s="56" t="s">
        <v>369</v>
      </c>
      <c r="I31" s="56" t="s">
        <v>302</v>
      </c>
      <c r="J31" s="70" t="s">
        <v>370</v>
      </c>
    </row>
    <row r="32" ht="20.25" customHeight="1" spans="1:10">
      <c r="A32" s="42"/>
      <c r="B32" s="42"/>
      <c r="C32" s="42" t="s">
        <v>307</v>
      </c>
      <c r="D32" s="69" t="s">
        <v>371</v>
      </c>
      <c r="E32" s="70" t="s">
        <v>372</v>
      </c>
      <c r="F32" s="56" t="s">
        <v>299</v>
      </c>
      <c r="G32" s="47" t="s">
        <v>373</v>
      </c>
      <c r="H32" s="56" t="s">
        <v>322</v>
      </c>
      <c r="I32" s="56" t="s">
        <v>302</v>
      </c>
      <c r="J32" s="70" t="s">
        <v>374</v>
      </c>
    </row>
    <row r="33" ht="20.25" customHeight="1" spans="1:10">
      <c r="A33" s="42"/>
      <c r="B33" s="42"/>
      <c r="C33" s="42" t="s">
        <v>317</v>
      </c>
      <c r="D33" s="69" t="s">
        <v>318</v>
      </c>
      <c r="E33" s="70" t="s">
        <v>375</v>
      </c>
      <c r="F33" s="56" t="s">
        <v>320</v>
      </c>
      <c r="G33" s="47" t="s">
        <v>376</v>
      </c>
      <c r="H33" s="56" t="s">
        <v>322</v>
      </c>
      <c r="I33" s="56" t="s">
        <v>302</v>
      </c>
      <c r="J33" s="70" t="s">
        <v>377</v>
      </c>
    </row>
    <row r="34" ht="139" customHeight="1" spans="1:10">
      <c r="A34" s="68" t="s">
        <v>267</v>
      </c>
      <c r="B34" s="42" t="s">
        <v>378</v>
      </c>
      <c r="C34" s="42"/>
      <c r="D34" s="42"/>
      <c r="E34" s="42"/>
      <c r="F34" s="42"/>
      <c r="G34" s="42"/>
      <c r="H34" s="42"/>
      <c r="I34" s="42"/>
      <c r="J34" s="42"/>
    </row>
    <row r="35" ht="27" customHeight="1" spans="1:10">
      <c r="A35" s="42"/>
      <c r="B35" s="42"/>
      <c r="C35" s="42" t="s">
        <v>296</v>
      </c>
      <c r="D35" s="69" t="s">
        <v>297</v>
      </c>
      <c r="E35" s="70" t="s">
        <v>379</v>
      </c>
      <c r="F35" s="56" t="s">
        <v>347</v>
      </c>
      <c r="G35" s="47" t="s">
        <v>380</v>
      </c>
      <c r="H35" s="56" t="s">
        <v>381</v>
      </c>
      <c r="I35" s="56" t="s">
        <v>302</v>
      </c>
      <c r="J35" s="70" t="s">
        <v>382</v>
      </c>
    </row>
    <row r="36" ht="20.25" customHeight="1" spans="1:10">
      <c r="A36" s="42"/>
      <c r="B36" s="42"/>
      <c r="C36" s="42" t="s">
        <v>296</v>
      </c>
      <c r="D36" s="69" t="s">
        <v>342</v>
      </c>
      <c r="E36" s="70" t="s">
        <v>383</v>
      </c>
      <c r="F36" s="56" t="s">
        <v>320</v>
      </c>
      <c r="G36" s="47" t="s">
        <v>376</v>
      </c>
      <c r="H36" s="56" t="s">
        <v>322</v>
      </c>
      <c r="I36" s="56" t="s">
        <v>302</v>
      </c>
      <c r="J36" s="70" t="s">
        <v>384</v>
      </c>
    </row>
    <row r="37" ht="20.25" customHeight="1" spans="1:10">
      <c r="A37" s="42"/>
      <c r="B37" s="42"/>
      <c r="C37" s="42" t="s">
        <v>296</v>
      </c>
      <c r="D37" s="69" t="s">
        <v>364</v>
      </c>
      <c r="E37" s="70" t="s">
        <v>385</v>
      </c>
      <c r="F37" s="56" t="s">
        <v>320</v>
      </c>
      <c r="G37" s="47" t="s">
        <v>386</v>
      </c>
      <c r="H37" s="56" t="s">
        <v>322</v>
      </c>
      <c r="I37" s="56" t="s">
        <v>302</v>
      </c>
      <c r="J37" s="70" t="s">
        <v>387</v>
      </c>
    </row>
    <row r="38" ht="20.25" customHeight="1" spans="1:10">
      <c r="A38" s="42"/>
      <c r="B38" s="42"/>
      <c r="C38" s="42" t="s">
        <v>307</v>
      </c>
      <c r="D38" s="69" t="s">
        <v>345</v>
      </c>
      <c r="E38" s="70" t="s">
        <v>346</v>
      </c>
      <c r="F38" s="56" t="s">
        <v>388</v>
      </c>
      <c r="G38" s="47" t="s">
        <v>373</v>
      </c>
      <c r="H38" s="56" t="s">
        <v>389</v>
      </c>
      <c r="I38" s="56" t="s">
        <v>302</v>
      </c>
      <c r="J38" s="70" t="s">
        <v>390</v>
      </c>
    </row>
    <row r="39" ht="20.25" customHeight="1" spans="1:10">
      <c r="A39" s="42"/>
      <c r="B39" s="42"/>
      <c r="C39" s="42" t="s">
        <v>317</v>
      </c>
      <c r="D39" s="69" t="s">
        <v>318</v>
      </c>
      <c r="E39" s="70" t="s">
        <v>391</v>
      </c>
      <c r="F39" s="56" t="s">
        <v>320</v>
      </c>
      <c r="G39" s="47" t="s">
        <v>376</v>
      </c>
      <c r="H39" s="56" t="s">
        <v>322</v>
      </c>
      <c r="I39" s="56" t="s">
        <v>302</v>
      </c>
      <c r="J39" s="70" t="s">
        <v>392</v>
      </c>
    </row>
    <row r="40" ht="153" customHeight="1" spans="1:10">
      <c r="A40" s="68" t="s">
        <v>263</v>
      </c>
      <c r="B40" s="42" t="s">
        <v>393</v>
      </c>
      <c r="C40" s="42"/>
      <c r="D40" s="42"/>
      <c r="E40" s="42"/>
      <c r="F40" s="42"/>
      <c r="G40" s="42"/>
      <c r="H40" s="42"/>
      <c r="I40" s="42"/>
      <c r="J40" s="42"/>
    </row>
    <row r="41" ht="20.25" customHeight="1" spans="1:10">
      <c r="A41" s="42"/>
      <c r="B41" s="42"/>
      <c r="C41" s="42" t="s">
        <v>296</v>
      </c>
      <c r="D41" s="69" t="s">
        <v>297</v>
      </c>
      <c r="E41" s="70" t="s">
        <v>394</v>
      </c>
      <c r="F41" s="56" t="s">
        <v>299</v>
      </c>
      <c r="G41" s="47" t="s">
        <v>395</v>
      </c>
      <c r="H41" s="56" t="s">
        <v>396</v>
      </c>
      <c r="I41" s="56" t="s">
        <v>302</v>
      </c>
      <c r="J41" s="70" t="s">
        <v>397</v>
      </c>
    </row>
    <row r="42" ht="29" customHeight="1" spans="1:10">
      <c r="A42" s="42"/>
      <c r="B42" s="42"/>
      <c r="C42" s="42" t="s">
        <v>296</v>
      </c>
      <c r="D42" s="69" t="s">
        <v>297</v>
      </c>
      <c r="E42" s="70" t="s">
        <v>398</v>
      </c>
      <c r="F42" s="56" t="s">
        <v>299</v>
      </c>
      <c r="G42" s="47" t="s">
        <v>399</v>
      </c>
      <c r="H42" s="56" t="s">
        <v>340</v>
      </c>
      <c r="I42" s="56" t="s">
        <v>302</v>
      </c>
      <c r="J42" s="70" t="s">
        <v>400</v>
      </c>
    </row>
    <row r="43" ht="20.25" customHeight="1" spans="1:10">
      <c r="A43" s="42"/>
      <c r="B43" s="42"/>
      <c r="C43" s="42" t="s">
        <v>296</v>
      </c>
      <c r="D43" s="69" t="s">
        <v>401</v>
      </c>
      <c r="E43" s="70" t="s">
        <v>402</v>
      </c>
      <c r="F43" s="56" t="s">
        <v>347</v>
      </c>
      <c r="G43" s="47" t="s">
        <v>348</v>
      </c>
      <c r="H43" s="56" t="s">
        <v>403</v>
      </c>
      <c r="I43" s="56" t="s">
        <v>302</v>
      </c>
      <c r="J43" s="70" t="s">
        <v>404</v>
      </c>
    </row>
    <row r="44" ht="20.25" customHeight="1" spans="1:10">
      <c r="A44" s="42"/>
      <c r="B44" s="42"/>
      <c r="C44" s="42" t="s">
        <v>307</v>
      </c>
      <c r="D44" s="69" t="s">
        <v>308</v>
      </c>
      <c r="E44" s="70" t="s">
        <v>405</v>
      </c>
      <c r="F44" s="56" t="s">
        <v>299</v>
      </c>
      <c r="G44" s="47" t="s">
        <v>406</v>
      </c>
      <c r="H44" s="56" t="s">
        <v>311</v>
      </c>
      <c r="I44" s="56" t="s">
        <v>312</v>
      </c>
      <c r="J44" s="70" t="s">
        <v>407</v>
      </c>
    </row>
    <row r="45" ht="20.25" customHeight="1" spans="1:10">
      <c r="A45" s="42"/>
      <c r="B45" s="42"/>
      <c r="C45" s="42" t="s">
        <v>317</v>
      </c>
      <c r="D45" s="69" t="s">
        <v>318</v>
      </c>
      <c r="E45" s="70" t="s">
        <v>408</v>
      </c>
      <c r="F45" s="56" t="s">
        <v>320</v>
      </c>
      <c r="G45" s="47" t="s">
        <v>354</v>
      </c>
      <c r="H45" s="56" t="s">
        <v>322</v>
      </c>
      <c r="I45" s="56" t="s">
        <v>302</v>
      </c>
      <c r="J45" s="70" t="s">
        <v>409</v>
      </c>
    </row>
    <row r="46" ht="110" customHeight="1" spans="1:10">
      <c r="A46" s="68" t="s">
        <v>279</v>
      </c>
      <c r="B46" s="42" t="s">
        <v>410</v>
      </c>
      <c r="C46" s="42"/>
      <c r="D46" s="42"/>
      <c r="E46" s="42"/>
      <c r="F46" s="42"/>
      <c r="G46" s="42"/>
      <c r="H46" s="42"/>
      <c r="I46" s="42"/>
      <c r="J46" s="42"/>
    </row>
    <row r="47" ht="20.25" customHeight="1" spans="1:10">
      <c r="A47" s="42"/>
      <c r="B47" s="42"/>
      <c r="C47" s="42" t="s">
        <v>296</v>
      </c>
      <c r="D47" s="69" t="s">
        <v>297</v>
      </c>
      <c r="E47" s="70" t="s">
        <v>411</v>
      </c>
      <c r="F47" s="56" t="s">
        <v>299</v>
      </c>
      <c r="G47" s="47" t="s">
        <v>412</v>
      </c>
      <c r="H47" s="56" t="s">
        <v>340</v>
      </c>
      <c r="I47" s="56" t="s">
        <v>302</v>
      </c>
      <c r="J47" s="70" t="s">
        <v>413</v>
      </c>
    </row>
    <row r="48" ht="27" customHeight="1" spans="1:10">
      <c r="A48" s="42"/>
      <c r="B48" s="42"/>
      <c r="C48" s="42" t="s">
        <v>296</v>
      </c>
      <c r="D48" s="69" t="s">
        <v>342</v>
      </c>
      <c r="E48" s="70" t="s">
        <v>414</v>
      </c>
      <c r="F48" s="56" t="s">
        <v>320</v>
      </c>
      <c r="G48" s="47" t="s">
        <v>376</v>
      </c>
      <c r="H48" s="56" t="s">
        <v>322</v>
      </c>
      <c r="I48" s="56" t="s">
        <v>302</v>
      </c>
      <c r="J48" s="70" t="s">
        <v>415</v>
      </c>
    </row>
    <row r="49" ht="20.25" customHeight="1" spans="1:10">
      <c r="A49" s="42"/>
      <c r="B49" s="42"/>
      <c r="C49" s="42" t="s">
        <v>296</v>
      </c>
      <c r="D49" s="69" t="s">
        <v>364</v>
      </c>
      <c r="E49" s="70" t="s">
        <v>416</v>
      </c>
      <c r="F49" s="56" t="s">
        <v>320</v>
      </c>
      <c r="G49" s="47" t="s">
        <v>376</v>
      </c>
      <c r="H49" s="56" t="s">
        <v>322</v>
      </c>
      <c r="I49" s="56" t="s">
        <v>302</v>
      </c>
      <c r="J49" s="70" t="s">
        <v>417</v>
      </c>
    </row>
    <row r="50" ht="29" customHeight="1" spans="1:10">
      <c r="A50" s="42"/>
      <c r="B50" s="42"/>
      <c r="C50" s="42" t="s">
        <v>307</v>
      </c>
      <c r="D50" s="69" t="s">
        <v>345</v>
      </c>
      <c r="E50" s="70" t="s">
        <v>418</v>
      </c>
      <c r="F50" s="56" t="s">
        <v>299</v>
      </c>
      <c r="G50" s="47" t="s">
        <v>419</v>
      </c>
      <c r="H50" s="56" t="s">
        <v>311</v>
      </c>
      <c r="I50" s="56" t="s">
        <v>312</v>
      </c>
      <c r="J50" s="70" t="s">
        <v>420</v>
      </c>
    </row>
    <row r="51" ht="20.25" customHeight="1" spans="1:10">
      <c r="A51" s="42"/>
      <c r="B51" s="42"/>
      <c r="C51" s="42" t="s">
        <v>317</v>
      </c>
      <c r="D51" s="69" t="s">
        <v>318</v>
      </c>
      <c r="E51" s="70" t="s">
        <v>335</v>
      </c>
      <c r="F51" s="56" t="s">
        <v>320</v>
      </c>
      <c r="G51" s="47" t="s">
        <v>376</v>
      </c>
      <c r="H51" s="56" t="s">
        <v>322</v>
      </c>
      <c r="I51" s="56" t="s">
        <v>302</v>
      </c>
      <c r="J51" s="70" t="s">
        <v>421</v>
      </c>
    </row>
    <row r="52" ht="65" customHeight="1" spans="1:10">
      <c r="A52" s="68" t="s">
        <v>242</v>
      </c>
      <c r="B52" s="42" t="s">
        <v>422</v>
      </c>
      <c r="C52" s="42"/>
      <c r="D52" s="42"/>
      <c r="E52" s="42"/>
      <c r="F52" s="42"/>
      <c r="G52" s="42"/>
      <c r="H52" s="42"/>
      <c r="I52" s="42"/>
      <c r="J52" s="42"/>
    </row>
    <row r="53" ht="20.25" customHeight="1" spans="1:10">
      <c r="A53" s="42"/>
      <c r="B53" s="42"/>
      <c r="C53" s="42" t="s">
        <v>296</v>
      </c>
      <c r="D53" s="69" t="s">
        <v>297</v>
      </c>
      <c r="E53" s="70" t="s">
        <v>423</v>
      </c>
      <c r="F53" s="56" t="s">
        <v>299</v>
      </c>
      <c r="G53" s="47" t="s">
        <v>424</v>
      </c>
      <c r="H53" s="56" t="s">
        <v>425</v>
      </c>
      <c r="I53" s="56" t="s">
        <v>302</v>
      </c>
      <c r="J53" s="70" t="s">
        <v>426</v>
      </c>
    </row>
    <row r="54" ht="25" customHeight="1" spans="1:10">
      <c r="A54" s="42"/>
      <c r="B54" s="42"/>
      <c r="C54" s="42" t="s">
        <v>296</v>
      </c>
      <c r="D54" s="69" t="s">
        <v>297</v>
      </c>
      <c r="E54" s="70" t="s">
        <v>427</v>
      </c>
      <c r="F54" s="56" t="s">
        <v>320</v>
      </c>
      <c r="G54" s="47" t="s">
        <v>373</v>
      </c>
      <c r="H54" s="56" t="s">
        <v>322</v>
      </c>
      <c r="I54" s="56" t="s">
        <v>302</v>
      </c>
      <c r="J54" s="70" t="s">
        <v>428</v>
      </c>
    </row>
    <row r="55" ht="30" customHeight="1" spans="1:10">
      <c r="A55" s="42"/>
      <c r="B55" s="42"/>
      <c r="C55" s="42" t="s">
        <v>296</v>
      </c>
      <c r="D55" s="69" t="s">
        <v>342</v>
      </c>
      <c r="E55" s="70" t="s">
        <v>429</v>
      </c>
      <c r="F55" s="56" t="s">
        <v>299</v>
      </c>
      <c r="G55" s="47" t="s">
        <v>373</v>
      </c>
      <c r="H55" s="56" t="s">
        <v>322</v>
      </c>
      <c r="I55" s="56" t="s">
        <v>302</v>
      </c>
      <c r="J55" s="70" t="s">
        <v>430</v>
      </c>
    </row>
    <row r="56" ht="20.25" customHeight="1" spans="1:10">
      <c r="A56" s="42"/>
      <c r="B56" s="42"/>
      <c r="C56" s="42" t="s">
        <v>307</v>
      </c>
      <c r="D56" s="69" t="s">
        <v>345</v>
      </c>
      <c r="E56" s="70" t="s">
        <v>431</v>
      </c>
      <c r="F56" s="56" t="s">
        <v>299</v>
      </c>
      <c r="G56" s="47" t="s">
        <v>432</v>
      </c>
      <c r="H56" s="56" t="s">
        <v>311</v>
      </c>
      <c r="I56" s="56" t="s">
        <v>312</v>
      </c>
      <c r="J56" s="70" t="s">
        <v>433</v>
      </c>
    </row>
    <row r="57" ht="20.25" customHeight="1" spans="1:10">
      <c r="A57" s="42"/>
      <c r="B57" s="42"/>
      <c r="C57" s="42" t="s">
        <v>317</v>
      </c>
      <c r="D57" s="69" t="s">
        <v>318</v>
      </c>
      <c r="E57" s="70" t="s">
        <v>434</v>
      </c>
      <c r="F57" s="56" t="s">
        <v>320</v>
      </c>
      <c r="G57" s="47" t="s">
        <v>354</v>
      </c>
      <c r="H57" s="56" t="s">
        <v>322</v>
      </c>
      <c r="I57" s="56" t="s">
        <v>302</v>
      </c>
      <c r="J57" s="70" t="s">
        <v>435</v>
      </c>
    </row>
    <row r="58" ht="97" customHeight="1" spans="1:10">
      <c r="A58" s="68" t="s">
        <v>275</v>
      </c>
      <c r="B58" s="42" t="s">
        <v>436</v>
      </c>
      <c r="C58" s="42"/>
      <c r="D58" s="42"/>
      <c r="E58" s="42"/>
      <c r="F58" s="42"/>
      <c r="G58" s="42"/>
      <c r="H58" s="42"/>
      <c r="I58" s="42"/>
      <c r="J58" s="42"/>
    </row>
    <row r="59" ht="20.25" customHeight="1" spans="1:10">
      <c r="A59" s="42"/>
      <c r="B59" s="42"/>
      <c r="C59" s="42" t="s">
        <v>296</v>
      </c>
      <c r="D59" s="69" t="s">
        <v>297</v>
      </c>
      <c r="E59" s="70" t="s">
        <v>437</v>
      </c>
      <c r="F59" s="56" t="s">
        <v>299</v>
      </c>
      <c r="G59" s="47" t="s">
        <v>438</v>
      </c>
      <c r="H59" s="56" t="s">
        <v>396</v>
      </c>
      <c r="I59" s="56" t="s">
        <v>302</v>
      </c>
      <c r="J59" s="70" t="s">
        <v>439</v>
      </c>
    </row>
    <row r="60" ht="20.25" customHeight="1" spans="1:10">
      <c r="A60" s="42"/>
      <c r="B60" s="42"/>
      <c r="C60" s="42" t="s">
        <v>296</v>
      </c>
      <c r="D60" s="69" t="s">
        <v>297</v>
      </c>
      <c r="E60" s="70" t="s">
        <v>440</v>
      </c>
      <c r="F60" s="56" t="s">
        <v>299</v>
      </c>
      <c r="G60" s="47" t="s">
        <v>441</v>
      </c>
      <c r="H60" s="56" t="s">
        <v>425</v>
      </c>
      <c r="I60" s="56" t="s">
        <v>302</v>
      </c>
      <c r="J60" s="70" t="s">
        <v>442</v>
      </c>
    </row>
    <row r="61" ht="20.25" customHeight="1" spans="1:10">
      <c r="A61" s="42"/>
      <c r="B61" s="42"/>
      <c r="C61" s="42" t="s">
        <v>296</v>
      </c>
      <c r="D61" s="69" t="s">
        <v>401</v>
      </c>
      <c r="E61" s="70" t="s">
        <v>402</v>
      </c>
      <c r="F61" s="56" t="s">
        <v>299</v>
      </c>
      <c r="G61" s="47" t="s">
        <v>70</v>
      </c>
      <c r="H61" s="56" t="s">
        <v>403</v>
      </c>
      <c r="I61" s="56" t="s">
        <v>302</v>
      </c>
      <c r="J61" s="70" t="s">
        <v>443</v>
      </c>
    </row>
    <row r="62" ht="20.25" customHeight="1" spans="1:10">
      <c r="A62" s="42"/>
      <c r="B62" s="42"/>
      <c r="C62" s="42" t="s">
        <v>307</v>
      </c>
      <c r="D62" s="69" t="s">
        <v>444</v>
      </c>
      <c r="E62" s="70" t="s">
        <v>445</v>
      </c>
      <c r="F62" s="56" t="s">
        <v>299</v>
      </c>
      <c r="G62" s="47" t="s">
        <v>424</v>
      </c>
      <c r="H62" s="56" t="s">
        <v>446</v>
      </c>
      <c r="I62" s="56" t="s">
        <v>302</v>
      </c>
      <c r="J62" s="70" t="s">
        <v>447</v>
      </c>
    </row>
    <row r="63" ht="20.25" customHeight="1" spans="1:10">
      <c r="A63" s="42"/>
      <c r="B63" s="42"/>
      <c r="C63" s="42" t="s">
        <v>317</v>
      </c>
      <c r="D63" s="69" t="s">
        <v>318</v>
      </c>
      <c r="E63" s="70" t="s">
        <v>318</v>
      </c>
      <c r="F63" s="56" t="s">
        <v>320</v>
      </c>
      <c r="G63" s="47" t="s">
        <v>354</v>
      </c>
      <c r="H63" s="56" t="s">
        <v>322</v>
      </c>
      <c r="I63" s="56" t="s">
        <v>302</v>
      </c>
      <c r="J63" s="70" t="s">
        <v>409</v>
      </c>
    </row>
    <row r="64" ht="62" customHeight="1" spans="1:10">
      <c r="A64" s="68" t="s">
        <v>277</v>
      </c>
      <c r="B64" s="42" t="s">
        <v>448</v>
      </c>
      <c r="C64" s="42"/>
      <c r="D64" s="42"/>
      <c r="E64" s="42"/>
      <c r="F64" s="42"/>
      <c r="G64" s="42"/>
      <c r="H64" s="42"/>
      <c r="I64" s="42"/>
      <c r="J64" s="42"/>
    </row>
    <row r="65" ht="31" customHeight="1" spans="1:10">
      <c r="A65" s="42"/>
      <c r="B65" s="42"/>
      <c r="C65" s="42" t="s">
        <v>296</v>
      </c>
      <c r="D65" s="69" t="s">
        <v>297</v>
      </c>
      <c r="E65" s="70" t="s">
        <v>449</v>
      </c>
      <c r="F65" s="56" t="s">
        <v>299</v>
      </c>
      <c r="G65" s="47" t="s">
        <v>412</v>
      </c>
      <c r="H65" s="56" t="s">
        <v>340</v>
      </c>
      <c r="I65" s="56" t="s">
        <v>302</v>
      </c>
      <c r="J65" s="70" t="s">
        <v>450</v>
      </c>
    </row>
    <row r="66" ht="27" customHeight="1" spans="1:10">
      <c r="A66" s="42"/>
      <c r="B66" s="42"/>
      <c r="C66" s="42" t="s">
        <v>296</v>
      </c>
      <c r="D66" s="69" t="s">
        <v>364</v>
      </c>
      <c r="E66" s="70" t="s">
        <v>451</v>
      </c>
      <c r="F66" s="56" t="s">
        <v>299</v>
      </c>
      <c r="G66" s="47" t="s">
        <v>373</v>
      </c>
      <c r="H66" s="56" t="s">
        <v>322</v>
      </c>
      <c r="I66" s="56" t="s">
        <v>302</v>
      </c>
      <c r="J66" s="70" t="s">
        <v>452</v>
      </c>
    </row>
    <row r="67" ht="20.25" customHeight="1" spans="1:10">
      <c r="A67" s="42"/>
      <c r="B67" s="42"/>
      <c r="C67" s="42" t="s">
        <v>296</v>
      </c>
      <c r="D67" s="69" t="s">
        <v>401</v>
      </c>
      <c r="E67" s="70" t="s">
        <v>402</v>
      </c>
      <c r="F67" s="56" t="s">
        <v>299</v>
      </c>
      <c r="G67" s="47" t="s">
        <v>373</v>
      </c>
      <c r="H67" s="56" t="s">
        <v>369</v>
      </c>
      <c r="I67" s="56" t="s">
        <v>302</v>
      </c>
      <c r="J67" s="70" t="s">
        <v>453</v>
      </c>
    </row>
    <row r="68" ht="30" customHeight="1" spans="1:10">
      <c r="A68" s="42"/>
      <c r="B68" s="42"/>
      <c r="C68" s="42" t="s">
        <v>307</v>
      </c>
      <c r="D68" s="69" t="s">
        <v>308</v>
      </c>
      <c r="E68" s="70" t="s">
        <v>454</v>
      </c>
      <c r="F68" s="56" t="s">
        <v>299</v>
      </c>
      <c r="G68" s="47" t="s">
        <v>455</v>
      </c>
      <c r="H68" s="56" t="s">
        <v>311</v>
      </c>
      <c r="I68" s="56" t="s">
        <v>312</v>
      </c>
      <c r="J68" s="70" t="s">
        <v>456</v>
      </c>
    </row>
    <row r="69" ht="30" customHeight="1" spans="1:10">
      <c r="A69" s="42"/>
      <c r="B69" s="42"/>
      <c r="C69" s="42" t="s">
        <v>307</v>
      </c>
      <c r="D69" s="69" t="s">
        <v>345</v>
      </c>
      <c r="E69" s="70" t="s">
        <v>457</v>
      </c>
      <c r="F69" s="56" t="s">
        <v>299</v>
      </c>
      <c r="G69" s="47" t="s">
        <v>458</v>
      </c>
      <c r="H69" s="56" t="s">
        <v>311</v>
      </c>
      <c r="I69" s="56" t="s">
        <v>312</v>
      </c>
      <c r="J69" s="70" t="s">
        <v>459</v>
      </c>
    </row>
    <row r="70" ht="20.25" customHeight="1" spans="1:10">
      <c r="A70" s="42"/>
      <c r="B70" s="42"/>
      <c r="C70" s="42" t="s">
        <v>317</v>
      </c>
      <c r="D70" s="69" t="s">
        <v>318</v>
      </c>
      <c r="E70" s="70" t="s">
        <v>460</v>
      </c>
      <c r="F70" s="56" t="s">
        <v>320</v>
      </c>
      <c r="G70" s="47" t="s">
        <v>321</v>
      </c>
      <c r="H70" s="56" t="s">
        <v>322</v>
      </c>
      <c r="I70" s="56" t="s">
        <v>302</v>
      </c>
      <c r="J70" s="70" t="s">
        <v>461</v>
      </c>
    </row>
    <row r="71" ht="103" customHeight="1" spans="1:10">
      <c r="A71" s="68" t="s">
        <v>259</v>
      </c>
      <c r="B71" s="42" t="s">
        <v>462</v>
      </c>
      <c r="C71" s="42"/>
      <c r="D71" s="42"/>
      <c r="E71" s="42"/>
      <c r="F71" s="42"/>
      <c r="G71" s="42"/>
      <c r="H71" s="42"/>
      <c r="I71" s="42"/>
      <c r="J71" s="42"/>
    </row>
    <row r="72" ht="20.25" customHeight="1" spans="1:10">
      <c r="A72" s="42"/>
      <c r="B72" s="42"/>
      <c r="C72" s="42" t="s">
        <v>296</v>
      </c>
      <c r="D72" s="69" t="s">
        <v>297</v>
      </c>
      <c r="E72" s="70" t="s">
        <v>463</v>
      </c>
      <c r="F72" s="56" t="s">
        <v>299</v>
      </c>
      <c r="G72" s="47" t="s">
        <v>464</v>
      </c>
      <c r="H72" s="56" t="s">
        <v>465</v>
      </c>
      <c r="I72" s="56" t="s">
        <v>302</v>
      </c>
      <c r="J72" s="70" t="s">
        <v>466</v>
      </c>
    </row>
    <row r="73" ht="20.25" customHeight="1" spans="1:10">
      <c r="A73" s="42"/>
      <c r="B73" s="42"/>
      <c r="C73" s="42" t="s">
        <v>296</v>
      </c>
      <c r="D73" s="69" t="s">
        <v>342</v>
      </c>
      <c r="E73" s="70" t="s">
        <v>467</v>
      </c>
      <c r="F73" s="56" t="s">
        <v>320</v>
      </c>
      <c r="G73" s="47" t="s">
        <v>468</v>
      </c>
      <c r="H73" s="56" t="s">
        <v>322</v>
      </c>
      <c r="I73" s="56" t="s">
        <v>302</v>
      </c>
      <c r="J73" s="70" t="s">
        <v>469</v>
      </c>
    </row>
    <row r="74" ht="20.25" customHeight="1" spans="1:10">
      <c r="A74" s="42"/>
      <c r="B74" s="42"/>
      <c r="C74" s="42" t="s">
        <v>296</v>
      </c>
      <c r="D74" s="69" t="s">
        <v>364</v>
      </c>
      <c r="E74" s="70" t="s">
        <v>470</v>
      </c>
      <c r="F74" s="56" t="s">
        <v>471</v>
      </c>
      <c r="G74" s="47" t="s">
        <v>321</v>
      </c>
      <c r="H74" s="56" t="s">
        <v>322</v>
      </c>
      <c r="I74" s="56" t="s">
        <v>302</v>
      </c>
      <c r="J74" s="70" t="s">
        <v>472</v>
      </c>
    </row>
    <row r="75" ht="20.25" customHeight="1" spans="1:10">
      <c r="A75" s="42"/>
      <c r="B75" s="42"/>
      <c r="C75" s="42" t="s">
        <v>307</v>
      </c>
      <c r="D75" s="69" t="s">
        <v>371</v>
      </c>
      <c r="E75" s="70" t="s">
        <v>473</v>
      </c>
      <c r="F75" s="56" t="s">
        <v>320</v>
      </c>
      <c r="G75" s="47" t="s">
        <v>321</v>
      </c>
      <c r="H75" s="56" t="s">
        <v>322</v>
      </c>
      <c r="I75" s="56" t="s">
        <v>302</v>
      </c>
      <c r="J75" s="70" t="s">
        <v>474</v>
      </c>
    </row>
    <row r="76" ht="51" customHeight="1" spans="1:10">
      <c r="A76" s="42"/>
      <c r="B76" s="42"/>
      <c r="C76" s="42" t="s">
        <v>317</v>
      </c>
      <c r="D76" s="69" t="s">
        <v>318</v>
      </c>
      <c r="E76" s="70" t="s">
        <v>475</v>
      </c>
      <c r="F76" s="56" t="s">
        <v>320</v>
      </c>
      <c r="G76" s="47" t="s">
        <v>373</v>
      </c>
      <c r="H76" s="56" t="s">
        <v>322</v>
      </c>
      <c r="I76" s="56" t="s">
        <v>302</v>
      </c>
      <c r="J76" s="71" t="s">
        <v>476</v>
      </c>
    </row>
    <row r="77" ht="144" customHeight="1" spans="1:10">
      <c r="A77" s="68" t="s">
        <v>254</v>
      </c>
      <c r="B77" s="42" t="s">
        <v>477</v>
      </c>
      <c r="C77" s="42"/>
      <c r="D77" s="42"/>
      <c r="E77" s="42"/>
      <c r="F77" s="42"/>
      <c r="G77" s="42"/>
      <c r="H77" s="42"/>
      <c r="I77" s="42"/>
      <c r="J77" s="42"/>
    </row>
    <row r="78" ht="27" customHeight="1" spans="1:10">
      <c r="A78" s="42"/>
      <c r="B78" s="42"/>
      <c r="C78" s="42" t="s">
        <v>296</v>
      </c>
      <c r="D78" s="69" t="s">
        <v>297</v>
      </c>
      <c r="E78" s="70" t="s">
        <v>478</v>
      </c>
      <c r="F78" s="56" t="s">
        <v>320</v>
      </c>
      <c r="G78" s="47" t="s">
        <v>479</v>
      </c>
      <c r="H78" s="56" t="s">
        <v>340</v>
      </c>
      <c r="I78" s="56" t="s">
        <v>302</v>
      </c>
      <c r="J78" s="70" t="s">
        <v>480</v>
      </c>
    </row>
    <row r="79" ht="20.25" customHeight="1" spans="1:10">
      <c r="A79" s="42"/>
      <c r="B79" s="42"/>
      <c r="C79" s="42" t="s">
        <v>296</v>
      </c>
      <c r="D79" s="69" t="s">
        <v>342</v>
      </c>
      <c r="E79" s="70" t="s">
        <v>481</v>
      </c>
      <c r="F79" s="56" t="s">
        <v>299</v>
      </c>
      <c r="G79" s="47" t="s">
        <v>373</v>
      </c>
      <c r="H79" s="56" t="s">
        <v>322</v>
      </c>
      <c r="I79" s="56" t="s">
        <v>302</v>
      </c>
      <c r="J79" s="70" t="s">
        <v>482</v>
      </c>
    </row>
    <row r="80" ht="36" customHeight="1" spans="1:10">
      <c r="A80" s="42"/>
      <c r="B80" s="42"/>
      <c r="C80" s="42" t="s">
        <v>296</v>
      </c>
      <c r="D80" s="69" t="s">
        <v>364</v>
      </c>
      <c r="E80" s="70" t="s">
        <v>483</v>
      </c>
      <c r="F80" s="56" t="s">
        <v>299</v>
      </c>
      <c r="G80" s="47" t="s">
        <v>484</v>
      </c>
      <c r="H80" s="56" t="s">
        <v>311</v>
      </c>
      <c r="I80" s="56" t="s">
        <v>312</v>
      </c>
      <c r="J80" s="70" t="s">
        <v>485</v>
      </c>
    </row>
    <row r="81" ht="20.25" customHeight="1" spans="1:10">
      <c r="A81" s="42"/>
      <c r="B81" s="42"/>
      <c r="C81" s="42" t="s">
        <v>307</v>
      </c>
      <c r="D81" s="69" t="s">
        <v>345</v>
      </c>
      <c r="E81" s="70" t="s">
        <v>486</v>
      </c>
      <c r="F81" s="56" t="s">
        <v>320</v>
      </c>
      <c r="G81" s="47" t="s">
        <v>468</v>
      </c>
      <c r="H81" s="56" t="s">
        <v>322</v>
      </c>
      <c r="I81" s="56" t="s">
        <v>302</v>
      </c>
      <c r="J81" s="70" t="s">
        <v>487</v>
      </c>
    </row>
    <row r="82" ht="26" customHeight="1" spans="1:10">
      <c r="A82" s="42"/>
      <c r="B82" s="42"/>
      <c r="C82" s="42" t="s">
        <v>307</v>
      </c>
      <c r="D82" s="69" t="s">
        <v>345</v>
      </c>
      <c r="E82" s="70" t="s">
        <v>488</v>
      </c>
      <c r="F82" s="56" t="s">
        <v>299</v>
      </c>
      <c r="G82" s="47" t="s">
        <v>489</v>
      </c>
      <c r="H82" s="56" t="s">
        <v>340</v>
      </c>
      <c r="I82" s="56" t="s">
        <v>312</v>
      </c>
      <c r="J82" s="70" t="s">
        <v>490</v>
      </c>
    </row>
    <row r="83" ht="27" customHeight="1" spans="1:10">
      <c r="A83" s="42"/>
      <c r="B83" s="42"/>
      <c r="C83" s="42" t="s">
        <v>317</v>
      </c>
      <c r="D83" s="69" t="s">
        <v>318</v>
      </c>
      <c r="E83" s="70" t="s">
        <v>335</v>
      </c>
      <c r="F83" s="56" t="s">
        <v>320</v>
      </c>
      <c r="G83" s="47" t="s">
        <v>354</v>
      </c>
      <c r="H83" s="56" t="s">
        <v>322</v>
      </c>
      <c r="I83" s="56" t="s">
        <v>302</v>
      </c>
      <c r="J83" s="70" t="s">
        <v>461</v>
      </c>
    </row>
    <row r="84" ht="62" customHeight="1" spans="1:10">
      <c r="A84" s="68" t="s">
        <v>247</v>
      </c>
      <c r="B84" s="42" t="s">
        <v>295</v>
      </c>
      <c r="C84" s="42"/>
      <c r="D84" s="42"/>
      <c r="E84" s="42"/>
      <c r="F84" s="42"/>
      <c r="G84" s="42"/>
      <c r="H84" s="42"/>
      <c r="I84" s="42"/>
      <c r="J84" s="42"/>
    </row>
    <row r="85" ht="38" customHeight="1" spans="1:10">
      <c r="A85" s="42"/>
      <c r="B85" s="42"/>
      <c r="C85" s="42" t="s">
        <v>296</v>
      </c>
      <c r="D85" s="69" t="s">
        <v>297</v>
      </c>
      <c r="E85" s="70" t="s">
        <v>324</v>
      </c>
      <c r="F85" s="56" t="s">
        <v>299</v>
      </c>
      <c r="G85" s="47" t="s">
        <v>325</v>
      </c>
      <c r="H85" s="56" t="s">
        <v>301</v>
      </c>
      <c r="I85" s="56" t="s">
        <v>302</v>
      </c>
      <c r="J85" s="70" t="s">
        <v>326</v>
      </c>
    </row>
    <row r="86" ht="38" customHeight="1" spans="1:10">
      <c r="A86" s="42"/>
      <c r="B86" s="42"/>
      <c r="C86" s="42" t="s">
        <v>296</v>
      </c>
      <c r="D86" s="69" t="s">
        <v>297</v>
      </c>
      <c r="E86" s="70" t="s">
        <v>327</v>
      </c>
      <c r="F86" s="56" t="s">
        <v>299</v>
      </c>
      <c r="G86" s="47" t="s">
        <v>328</v>
      </c>
      <c r="H86" s="56" t="s">
        <v>301</v>
      </c>
      <c r="I86" s="56" t="s">
        <v>302</v>
      </c>
      <c r="J86" s="70" t="s">
        <v>326</v>
      </c>
    </row>
    <row r="87" ht="38" customHeight="1" spans="1:10">
      <c r="A87" s="42"/>
      <c r="B87" s="42"/>
      <c r="C87" s="42" t="s">
        <v>296</v>
      </c>
      <c r="D87" s="69" t="s">
        <v>297</v>
      </c>
      <c r="E87" s="70" t="s">
        <v>330</v>
      </c>
      <c r="F87" s="56" t="s">
        <v>299</v>
      </c>
      <c r="G87" s="47" t="s">
        <v>331</v>
      </c>
      <c r="H87" s="56" t="s">
        <v>301</v>
      </c>
      <c r="I87" s="56" t="s">
        <v>302</v>
      </c>
      <c r="J87" s="70" t="s">
        <v>326</v>
      </c>
    </row>
    <row r="88" ht="24" customHeight="1" spans="1:10">
      <c r="A88" s="42"/>
      <c r="B88" s="42"/>
      <c r="C88" s="42" t="s">
        <v>307</v>
      </c>
      <c r="D88" s="69" t="s">
        <v>308</v>
      </c>
      <c r="E88" s="70" t="s">
        <v>309</v>
      </c>
      <c r="F88" s="56" t="s">
        <v>299</v>
      </c>
      <c r="G88" s="47" t="s">
        <v>310</v>
      </c>
      <c r="H88" s="56" t="s">
        <v>311</v>
      </c>
      <c r="I88" s="56" t="s">
        <v>312</v>
      </c>
      <c r="J88" s="70" t="s">
        <v>333</v>
      </c>
    </row>
    <row r="89" ht="27" customHeight="1" spans="1:10">
      <c r="A89" s="42"/>
      <c r="B89" s="42"/>
      <c r="C89" s="42" t="s">
        <v>317</v>
      </c>
      <c r="D89" s="69" t="s">
        <v>318</v>
      </c>
      <c r="E89" s="70" t="s">
        <v>491</v>
      </c>
      <c r="F89" s="56" t="s">
        <v>320</v>
      </c>
      <c r="G89" s="47" t="s">
        <v>321</v>
      </c>
      <c r="H89" s="56" t="s">
        <v>322</v>
      </c>
      <c r="I89" s="56" t="s">
        <v>302</v>
      </c>
      <c r="J89" s="70" t="s">
        <v>334</v>
      </c>
    </row>
    <row r="90" ht="25" customHeight="1" spans="1:10">
      <c r="A90" s="42"/>
      <c r="B90" s="42"/>
      <c r="C90" s="42" t="s">
        <v>317</v>
      </c>
      <c r="D90" s="69" t="s">
        <v>318</v>
      </c>
      <c r="E90" s="70" t="s">
        <v>492</v>
      </c>
      <c r="F90" s="56" t="s">
        <v>320</v>
      </c>
      <c r="G90" s="47" t="s">
        <v>321</v>
      </c>
      <c r="H90" s="56" t="s">
        <v>322</v>
      </c>
      <c r="I90" s="56" t="s">
        <v>302</v>
      </c>
      <c r="J90" s="70" t="s">
        <v>336</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357638888888889" right="0.161111111111111" top="0.60625" bottom="0.60625" header="0.5" footer="0.5"/>
  <pageSetup paperSize="9" pageOrder="overThenDown"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高健梅</cp:lastModifiedBy>
  <dcterms:created xsi:type="dcterms:W3CDTF">2025-02-08T07:17:00Z</dcterms:created>
  <dcterms:modified xsi:type="dcterms:W3CDTF">2025-02-13T02:43:52Z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21ECF589D9F34967A251D19338809E85_13</vt:lpwstr>
  </property>
  <property fmtid="{D5CDD505-2E9C-101B-9397-08002B2CF9AE}" pid="3" name="KSOProductBuildVer">
    <vt:lpwstr>2052-12.1.0.20260</vt:lpwstr>
  </property>
</Properties>
</file>